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77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64" i="1" l="1"/>
  <c r="L148" i="1"/>
  <c r="L140" i="1"/>
  <c r="L132" i="1"/>
  <c r="L81" i="1" l="1"/>
  <c r="L99" i="1" l="1"/>
  <c r="L174" i="1" l="1"/>
  <c r="G21" i="1" l="1"/>
  <c r="L173" i="1" l="1"/>
  <c r="L157" i="1"/>
  <c r="L141" i="1"/>
  <c r="L116" i="1"/>
  <c r="L125" i="1" s="1"/>
  <c r="L108" i="1"/>
  <c r="L90" i="1"/>
  <c r="L64" i="1"/>
  <c r="L73" i="1" s="1"/>
  <c r="L47" i="1"/>
  <c r="L56" i="1" s="1"/>
  <c r="L30" i="1"/>
  <c r="L39" i="1" s="1"/>
  <c r="L13" i="1"/>
  <c r="L22" i="1" s="1"/>
  <c r="G13" i="1" l="1"/>
  <c r="B172" i="1" l="1"/>
  <c r="A172" i="1"/>
  <c r="J172" i="1"/>
  <c r="I172" i="1"/>
  <c r="H172" i="1"/>
  <c r="G172" i="1"/>
  <c r="F172" i="1"/>
  <c r="B164" i="1"/>
  <c r="A164" i="1"/>
  <c r="J164" i="1"/>
  <c r="I164" i="1"/>
  <c r="H164" i="1"/>
  <c r="G164" i="1"/>
  <c r="F164" i="1"/>
  <c r="B156" i="1"/>
  <c r="A156" i="1"/>
  <c r="J156" i="1"/>
  <c r="I156" i="1"/>
  <c r="H156" i="1"/>
  <c r="G156" i="1"/>
  <c r="F156" i="1"/>
  <c r="B148" i="1"/>
  <c r="A148" i="1"/>
  <c r="J148" i="1"/>
  <c r="I148" i="1"/>
  <c r="H148" i="1"/>
  <c r="G148" i="1"/>
  <c r="F148" i="1"/>
  <c r="B140" i="1"/>
  <c r="A140" i="1"/>
  <c r="J140" i="1"/>
  <c r="I140" i="1"/>
  <c r="H140" i="1"/>
  <c r="G140" i="1"/>
  <c r="F140" i="1"/>
  <c r="B132" i="1"/>
  <c r="A132" i="1"/>
  <c r="J132" i="1"/>
  <c r="I132" i="1"/>
  <c r="H132" i="1"/>
  <c r="G132" i="1"/>
  <c r="F132" i="1"/>
  <c r="B124" i="1"/>
  <c r="A124" i="1"/>
  <c r="J124" i="1"/>
  <c r="I124" i="1"/>
  <c r="H124" i="1"/>
  <c r="G124" i="1"/>
  <c r="F124" i="1"/>
  <c r="B116" i="1"/>
  <c r="A116" i="1"/>
  <c r="J116" i="1"/>
  <c r="I116" i="1"/>
  <c r="H116" i="1"/>
  <c r="G116" i="1"/>
  <c r="F116" i="1"/>
  <c r="B107" i="1"/>
  <c r="A107" i="1"/>
  <c r="J107" i="1"/>
  <c r="I107" i="1"/>
  <c r="H107" i="1"/>
  <c r="G107" i="1"/>
  <c r="F107" i="1"/>
  <c r="B99" i="1"/>
  <c r="A99" i="1"/>
  <c r="J99" i="1"/>
  <c r="I99" i="1"/>
  <c r="H99" i="1"/>
  <c r="G99" i="1"/>
  <c r="F99" i="1"/>
  <c r="B90" i="1"/>
  <c r="A90" i="1"/>
  <c r="J89" i="1"/>
  <c r="I89" i="1"/>
  <c r="H89" i="1"/>
  <c r="G89" i="1"/>
  <c r="F89" i="1"/>
  <c r="B82" i="1"/>
  <c r="A82" i="1"/>
  <c r="J81" i="1"/>
  <c r="I81" i="1"/>
  <c r="H81" i="1"/>
  <c r="G81" i="1"/>
  <c r="F81" i="1"/>
  <c r="B73" i="1"/>
  <c r="A73" i="1"/>
  <c r="J72" i="1"/>
  <c r="I72" i="1"/>
  <c r="H72" i="1"/>
  <c r="G72" i="1"/>
  <c r="F72" i="1"/>
  <c r="B65" i="1"/>
  <c r="A65" i="1"/>
  <c r="J64" i="1"/>
  <c r="I64" i="1"/>
  <c r="H64" i="1"/>
  <c r="G64" i="1"/>
  <c r="F64" i="1"/>
  <c r="B56" i="1"/>
  <c r="A56" i="1"/>
  <c r="J55" i="1"/>
  <c r="I55" i="1"/>
  <c r="H55" i="1"/>
  <c r="G55" i="1"/>
  <c r="F55" i="1"/>
  <c r="B48" i="1"/>
  <c r="A48" i="1"/>
  <c r="J47" i="1"/>
  <c r="I47" i="1"/>
  <c r="H47" i="1"/>
  <c r="G47" i="1"/>
  <c r="F47" i="1"/>
  <c r="B39" i="1"/>
  <c r="A39" i="1"/>
  <c r="J38" i="1"/>
  <c r="I38" i="1"/>
  <c r="H38" i="1"/>
  <c r="G38" i="1"/>
  <c r="F38" i="1"/>
  <c r="B31" i="1"/>
  <c r="A31" i="1"/>
  <c r="J30" i="1"/>
  <c r="I30" i="1"/>
  <c r="H30" i="1"/>
  <c r="G30" i="1"/>
  <c r="F30" i="1"/>
  <c r="B22" i="1"/>
  <c r="A22" i="1"/>
  <c r="J21" i="1"/>
  <c r="I21" i="1"/>
  <c r="H21" i="1"/>
  <c r="G22" i="1"/>
  <c r="F21" i="1"/>
  <c r="B14" i="1"/>
  <c r="A14" i="1"/>
  <c r="J13" i="1"/>
  <c r="I13" i="1"/>
  <c r="H13" i="1"/>
  <c r="F13" i="1"/>
  <c r="H108" i="1" l="1"/>
  <c r="J90" i="1"/>
  <c r="F157" i="1"/>
  <c r="J56" i="1"/>
  <c r="F90" i="1"/>
  <c r="J157" i="1"/>
  <c r="H173" i="1"/>
  <c r="I108" i="1"/>
  <c r="G157" i="1"/>
  <c r="I173" i="1"/>
  <c r="G56" i="1"/>
  <c r="G90" i="1"/>
  <c r="H90" i="1"/>
  <c r="F108" i="1"/>
  <c r="J108" i="1"/>
  <c r="F141" i="1"/>
  <c r="H157" i="1"/>
  <c r="F173" i="1"/>
  <c r="J173" i="1"/>
  <c r="H56" i="1"/>
  <c r="I56" i="1"/>
  <c r="I90" i="1"/>
  <c r="G108" i="1"/>
  <c r="I157" i="1"/>
  <c r="G173" i="1"/>
  <c r="J141" i="1"/>
  <c r="I141" i="1"/>
  <c r="G141" i="1"/>
  <c r="H141" i="1"/>
  <c r="J125" i="1"/>
  <c r="I125" i="1"/>
  <c r="H125" i="1"/>
  <c r="F125" i="1"/>
  <c r="G125" i="1"/>
  <c r="I73" i="1"/>
  <c r="H73" i="1"/>
  <c r="G73" i="1"/>
  <c r="J73" i="1"/>
  <c r="F73" i="1"/>
  <c r="F56" i="1"/>
  <c r="G39" i="1"/>
  <c r="F39" i="1"/>
  <c r="J39" i="1"/>
  <c r="I39" i="1"/>
  <c r="H39" i="1"/>
  <c r="J22" i="1"/>
  <c r="H22" i="1"/>
  <c r="F22" i="1"/>
  <c r="I22" i="1"/>
  <c r="G174" i="1" l="1"/>
  <c r="I174" i="1"/>
  <c r="H174" i="1"/>
  <c r="F174" i="1"/>
  <c r="J174" i="1"/>
</calcChain>
</file>

<file path=xl/sharedStrings.xml><?xml version="1.0" encoding="utf-8"?>
<sst xmlns="http://schemas.openxmlformats.org/spreadsheetml/2006/main" count="295" uniqueCount="88">
  <si>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</si>
  <si>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</si>
  <si>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</si>
  <si>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</si>
  <si>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</si>
  <si>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</si>
  <si>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</si>
  <si>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</si>
  <si>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</si>
  <si>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</si>
  <si>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</si>
  <si>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</si>
  <si>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</si>
  <si>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</si>
  <si>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</si>
  <si>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</si>
  <si>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</si>
  <si>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</si>
  <si>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</si>
  <si>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</si>
  <si>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</si>
  <si>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</si>
  <si>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</si>
  <si>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</si>
  <si>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</si>
  <si>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</si>
  <si>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Блинчики со сгущенным молоком 130/20</t>
  </si>
  <si>
    <t>ТТК№61</t>
  </si>
  <si>
    <t>сыр</t>
  </si>
  <si>
    <t>Сыр Дружба сегмент</t>
  </si>
  <si>
    <t>ГП</t>
  </si>
  <si>
    <t>гор.напиток</t>
  </si>
  <si>
    <t>Чай с сахаром</t>
  </si>
  <si>
    <t>хлеб</t>
  </si>
  <si>
    <t>Батон  пшеничный</t>
  </si>
  <si>
    <t>фрукты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</si>
  <si>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</si>
  <si>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</si>
  <si>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</si>
  <si>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</si>
  <si>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</si>
  <si>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</si>
  <si>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</si>
  <si>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</si>
  <si>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</si>
  <si>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</si>
  <si>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ржано-пшеничный</t>
  </si>
  <si>
    <t>сладкое</t>
  </si>
  <si>
    <t>Яблоки свежие</t>
  </si>
  <si>
    <t>Итого за день:</t>
  </si>
  <si>
    <t>Фрикадельки из говядины  в соусе  45/45/Каша вязкая гречневая</t>
  </si>
  <si>
    <t>189/303</t>
  </si>
  <si>
    <t xml:space="preserve">Омлет натуральный </t>
  </si>
  <si>
    <t>хлопья</t>
  </si>
  <si>
    <t>Хлопья кукурузные с молоком</t>
  </si>
  <si>
    <t>ТТК№65</t>
  </si>
  <si>
    <t>Кофейный напиток с молоком</t>
  </si>
  <si>
    <t>Пряники</t>
  </si>
  <si>
    <t>Рыбные палочки/Рис отварной с овощами</t>
  </si>
  <si>
    <t>ТТК №59/334</t>
  </si>
  <si>
    <t>Котлеты домашние 85/5/Макароны отварные с маслом</t>
  </si>
  <si>
    <t>184/207</t>
  </si>
  <si>
    <t xml:space="preserve">Какао с молоком </t>
  </si>
  <si>
    <t>Йогурт 2,5 % жирности</t>
  </si>
  <si>
    <t>Икра кабачковая</t>
  </si>
  <si>
    <t>Запеканка со сметаной 150/20</t>
  </si>
  <si>
    <t>ТТК№60</t>
  </si>
  <si>
    <t>Плов из курицы 70/130</t>
  </si>
  <si>
    <t>ТТК№45</t>
  </si>
  <si>
    <t>Икра свекольная</t>
  </si>
  <si>
    <t>Каша рисовая молочная вязкая (с маслом и сахаром)</t>
  </si>
  <si>
    <t>Сыр порциями</t>
  </si>
  <si>
    <t xml:space="preserve">Чай с лимоном  </t>
  </si>
  <si>
    <t>масло</t>
  </si>
  <si>
    <t>Масло сливочное</t>
  </si>
  <si>
    <t>Среднее значение за период:</t>
  </si>
  <si>
    <t>Котлеты из куриного филе /Макароны отварные с маслом</t>
  </si>
  <si>
    <t>ТТК№44/207</t>
  </si>
  <si>
    <t xml:space="preserve">Яблоки свежие </t>
  </si>
  <si>
    <t>Сок яблочный 0,2 в промышленной упаковке</t>
  </si>
  <si>
    <t>Чай с лимоном</t>
  </si>
  <si>
    <t xml:space="preserve">Салат из свеклы </t>
  </si>
  <si>
    <t>Тефтели мясные (говядина) 60/30/ Каша вязкая гречневая</t>
  </si>
  <si>
    <t>Сыр Дружба 1 шт</t>
  </si>
  <si>
    <t>Хлеб  пшеничный</t>
  </si>
  <si>
    <t>187/303</t>
  </si>
  <si>
    <t xml:space="preserve">Чай с лимоном 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</si>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</sst>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₽&quot;_-;\-* #,##0.00&quot; ₽&quot;_-;_-* \-??&quot; ₽&quot;_-;_-@_-"/>
  </numFmts>
  <fonts count="23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5CE"/>
        <bgColor rgb="FFFFF5CE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5CE"/>
        <bgColor rgb="FFFFF2CC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rgb="FFFFF2CC"/>
      </patternFill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0" fillId="0" borderId="0"/>
    <xf numFmtId="164" fontId="21" fillId="0" borderId="0" applyBorder="0" applyProtection="0"/>
    <xf numFmtId="164" fontId="21" fillId="0" borderId="0" applyBorder="0" applyProtection="0"/>
    <xf numFmtId="164" fontId="21" fillId="0" borderId="0" applyBorder="0" applyProtection="0"/>
  </cellStyleXfs>
  <cellXfs count="228"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5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0" borderId="8" xfId="0" applyFont="1" applyBorder="1"/>
    <xf numFmtId="0" fontId="10" fillId="0" borderId="11" xfId="0" applyFont="1" applyBorder="1"/>
    <xf numFmtId="0" fontId="11" fillId="3" borderId="4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0" fillId="0" borderId="15" xfId="0" applyFont="1" applyBorder="1"/>
    <xf numFmtId="0" fontId="10" fillId="2" borderId="4" xfId="0" applyFont="1" applyFill="1" applyBorder="1"/>
    <xf numFmtId="0" fontId="10" fillId="0" borderId="4" xfId="0" applyFont="1" applyBorder="1"/>
    <xf numFmtId="1" fontId="11" fillId="3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0" fillId="0" borderId="18" xfId="0" applyFont="1" applyBorder="1"/>
    <xf numFmtId="0" fontId="13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0" fillId="0" borderId="20" xfId="0" applyFont="1" applyBorder="1"/>
    <xf numFmtId="0" fontId="11" fillId="3" borderId="4" xfId="0" applyFont="1" applyFill="1" applyBorder="1"/>
    <xf numFmtId="0" fontId="11" fillId="3" borderId="4" xfId="0" applyFont="1" applyFill="1" applyBorder="1" applyAlignment="1">
      <alignment horizontal="left" wrapText="1"/>
    </xf>
    <xf numFmtId="2" fontId="12" fillId="3" borderId="12" xfId="0" applyNumberFormat="1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1" fillId="3" borderId="4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13" fillId="0" borderId="18" xfId="0" applyFont="1" applyBorder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2" fillId="0" borderId="18" xfId="0" applyFont="1" applyBorder="1" applyAlignment="1">
      <alignment vertical="top" wrapText="1"/>
    </xf>
    <xf numFmtId="0" fontId="2" fillId="4" borderId="22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1" fontId="16" fillId="7" borderId="33" xfId="0" applyNumberFormat="1" applyFont="1" applyFill="1" applyBorder="1" applyAlignment="1" applyProtection="1">
      <alignment horizontal="center" vertical="center"/>
      <protection locked="0"/>
    </xf>
    <xf numFmtId="1" fontId="16" fillId="7" borderId="37" xfId="0" applyNumberFormat="1" applyFont="1" applyFill="1" applyBorder="1" applyAlignment="1" applyProtection="1">
      <alignment horizontal="center" vertical="center"/>
      <protection locked="0"/>
    </xf>
    <xf numFmtId="0" fontId="17" fillId="7" borderId="33" xfId="0" applyFont="1" applyFill="1" applyBorder="1" applyAlignment="1" applyProtection="1">
      <alignment horizontal="center" vertical="center" wrapText="1"/>
      <protection locked="0"/>
    </xf>
    <xf numFmtId="0" fontId="16" fillId="7" borderId="32" xfId="0" applyFont="1" applyFill="1" applyBorder="1" applyAlignment="1" applyProtection="1">
      <alignment horizontal="center" vertical="center" wrapText="1"/>
    </xf>
    <xf numFmtId="0" fontId="16" fillId="7" borderId="33" xfId="0" applyFont="1" applyFill="1" applyBorder="1" applyAlignment="1" applyProtection="1">
      <alignment horizontal="center" vertical="center"/>
    </xf>
    <xf numFmtId="0" fontId="16" fillId="7" borderId="33" xfId="0" applyFont="1" applyFill="1" applyBorder="1" applyAlignment="1" applyProtection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/>
    </xf>
    <xf numFmtId="2" fontId="12" fillId="3" borderId="12" xfId="0" applyNumberFormat="1" applyFont="1" applyFill="1" applyBorder="1" applyAlignment="1">
      <alignment horizontal="center" vertical="center" wrapText="1"/>
    </xf>
    <xf numFmtId="4" fontId="12" fillId="3" borderId="1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8" fillId="3" borderId="4" xfId="0" applyFont="1" applyFill="1" applyBorder="1" applyAlignment="1">
      <alignment horizontal="left" vertical="center"/>
    </xf>
    <xf numFmtId="0" fontId="16" fillId="7" borderId="33" xfId="0" applyFont="1" applyFill="1" applyBorder="1" applyAlignment="1" applyProtection="1">
      <alignment horizontal="center" vertical="center"/>
      <protection locked="0"/>
    </xf>
    <xf numFmtId="1" fontId="17" fillId="7" borderId="3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6" fillId="7" borderId="33" xfId="0" applyFont="1" applyFill="1" applyBorder="1" applyAlignment="1" applyProtection="1">
      <alignment horizontal="center" vertical="center" wrapText="1"/>
      <protection locked="0"/>
    </xf>
    <xf numFmtId="1" fontId="16" fillId="7" borderId="33" xfId="0" applyNumberFormat="1" applyFont="1" applyFill="1" applyBorder="1" applyAlignment="1" applyProtection="1">
      <alignment horizontal="center" vertical="center"/>
    </xf>
    <xf numFmtId="1" fontId="16" fillId="7" borderId="37" xfId="0" applyNumberFormat="1" applyFont="1" applyFill="1" applyBorder="1" applyAlignment="1" applyProtection="1">
      <alignment horizontal="center" vertical="center"/>
    </xf>
    <xf numFmtId="2" fontId="17" fillId="7" borderId="33" xfId="0" applyNumberFormat="1" applyFont="1" applyFill="1" applyBorder="1" applyAlignment="1" applyProtection="1">
      <alignment horizontal="center" vertical="center" wrapText="1"/>
    </xf>
    <xf numFmtId="1" fontId="17" fillId="7" borderId="3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33" xfId="0" applyFont="1" applyFill="1" applyBorder="1" applyAlignment="1" applyProtection="1">
      <alignment horizontal="center" vertical="center" wrapText="1"/>
    </xf>
    <xf numFmtId="1" fontId="17" fillId="7" borderId="33" xfId="0" applyNumberFormat="1" applyFont="1" applyFill="1" applyBorder="1" applyAlignment="1" applyProtection="1">
      <alignment horizontal="center" vertical="center" wrapText="1"/>
    </xf>
    <xf numFmtId="1" fontId="17" fillId="7" borderId="37" xfId="0" applyNumberFormat="1" applyFont="1" applyFill="1" applyBorder="1" applyAlignment="1" applyProtection="1">
      <alignment horizontal="center" vertical="center" wrapText="1"/>
    </xf>
    <xf numFmtId="1" fontId="12" fillId="3" borderId="4" xfId="0" applyNumberFormat="1" applyFont="1" applyFill="1" applyBorder="1" applyAlignment="1">
      <alignment vertical="center" wrapText="1"/>
    </xf>
    <xf numFmtId="2" fontId="12" fillId="3" borderId="12" xfId="0" applyNumberFormat="1" applyFont="1" applyFill="1" applyBorder="1" applyAlignment="1">
      <alignment vertical="center" wrapText="1"/>
    </xf>
    <xf numFmtId="1" fontId="12" fillId="3" borderId="4" xfId="0" applyNumberFormat="1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center" vertical="center" wrapText="1"/>
    </xf>
    <xf numFmtId="1" fontId="2" fillId="4" borderId="22" xfId="0" applyNumberFormat="1" applyFont="1" applyFill="1" applyBorder="1" applyAlignment="1">
      <alignment horizontal="center" vertical="center" wrapText="1"/>
    </xf>
    <xf numFmtId="0" fontId="15" fillId="5" borderId="33" xfId="0" applyFont="1" applyFill="1" applyBorder="1" applyAlignment="1" applyProtection="1">
      <alignment horizontal="center" vertical="center" wrapText="1"/>
      <protection locked="0"/>
    </xf>
    <xf numFmtId="2" fontId="16" fillId="7" borderId="33" xfId="0" applyNumberFormat="1" applyFont="1" applyFill="1" applyBorder="1" applyAlignment="1" applyProtection="1">
      <alignment horizontal="center" vertical="center"/>
      <protection locked="0"/>
    </xf>
    <xf numFmtId="0" fontId="16" fillId="7" borderId="38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" fontId="16" fillId="7" borderId="32" xfId="0" applyNumberFormat="1" applyFont="1" applyFill="1" applyBorder="1" applyAlignment="1" applyProtection="1">
      <alignment horizontal="center" vertical="center" wrapText="1"/>
    </xf>
    <xf numFmtId="1" fontId="16" fillId="7" borderId="36" xfId="0" applyNumberFormat="1" applyFont="1" applyFill="1" applyBorder="1" applyAlignment="1" applyProtection="1">
      <alignment horizontal="center" vertical="center" wrapText="1"/>
    </xf>
    <xf numFmtId="2" fontId="16" fillId="7" borderId="32" xfId="0" applyNumberFormat="1" applyFont="1" applyFill="1" applyBorder="1" applyAlignment="1" applyProtection="1">
      <alignment horizontal="center" vertical="center"/>
      <protection locked="0"/>
    </xf>
    <xf numFmtId="1" fontId="17" fillId="7" borderId="33" xfId="0" applyNumberFormat="1" applyFont="1" applyFill="1" applyBorder="1" applyAlignment="1" applyProtection="1">
      <alignment horizontal="center" vertical="center"/>
    </xf>
    <xf numFmtId="1" fontId="17" fillId="7" borderId="37" xfId="0" applyNumberFormat="1" applyFont="1" applyFill="1" applyBorder="1" applyAlignment="1" applyProtection="1">
      <alignment horizontal="center" vertical="center"/>
    </xf>
    <xf numFmtId="1" fontId="16" fillId="7" borderId="33" xfId="0" applyNumberFormat="1" applyFont="1" applyFill="1" applyBorder="1" applyAlignment="1" applyProtection="1">
      <alignment horizontal="center" vertical="center" wrapText="1"/>
    </xf>
    <xf numFmtId="1" fontId="16" fillId="7" borderId="37" xfId="0" applyNumberFormat="1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4" fontId="17" fillId="7" borderId="33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4" fontId="12" fillId="3" borderId="4" xfId="0" applyNumberFormat="1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 wrapText="1"/>
    </xf>
    <xf numFmtId="1" fontId="11" fillId="3" borderId="5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/>
    </xf>
    <xf numFmtId="1" fontId="11" fillId="3" borderId="26" xfId="0" applyNumberFormat="1" applyFont="1" applyFill="1" applyBorder="1" applyAlignment="1">
      <alignment horizontal="center" vertical="center" wrapText="1"/>
    </xf>
    <xf numFmtId="1" fontId="11" fillId="3" borderId="26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1" fontId="16" fillId="7" borderId="39" xfId="0" applyNumberFormat="1" applyFont="1" applyFill="1" applyBorder="1" applyAlignment="1" applyProtection="1">
      <alignment horizontal="center" vertical="center"/>
    </xf>
    <xf numFmtId="1" fontId="17" fillId="7" borderId="39" xfId="0" applyNumberFormat="1" applyFont="1" applyFill="1" applyBorder="1" applyAlignment="1" applyProtection="1">
      <alignment horizontal="center" vertical="center" wrapText="1"/>
      <protection locked="0"/>
    </xf>
    <xf numFmtId="1" fontId="16" fillId="7" borderId="39" xfId="0" applyNumberFormat="1" applyFont="1" applyFill="1" applyBorder="1" applyAlignment="1" applyProtection="1">
      <alignment horizontal="center" vertical="center"/>
      <protection locked="0"/>
    </xf>
    <xf numFmtId="1" fontId="17" fillId="7" borderId="39" xfId="0" applyNumberFormat="1" applyFont="1" applyFill="1" applyBorder="1" applyAlignment="1" applyProtection="1">
      <alignment horizontal="center" vertical="center" wrapText="1"/>
    </xf>
    <xf numFmtId="1" fontId="12" fillId="3" borderId="28" xfId="0" applyNumberFormat="1" applyFont="1" applyFill="1" applyBorder="1" applyAlignment="1">
      <alignment vertical="center" wrapText="1"/>
    </xf>
    <xf numFmtId="1" fontId="16" fillId="7" borderId="39" xfId="0" applyNumberFormat="1" applyFont="1" applyFill="1" applyBorder="1" applyAlignment="1" applyProtection="1">
      <alignment horizontal="center" vertical="center" wrapText="1"/>
    </xf>
    <xf numFmtId="2" fontId="17" fillId="7" borderId="38" xfId="0" applyNumberFormat="1" applyFont="1" applyFill="1" applyBorder="1" applyAlignment="1" applyProtection="1">
      <alignment horizontal="center" vertical="center" wrapText="1"/>
    </xf>
    <xf numFmtId="0" fontId="17" fillId="7" borderId="38" xfId="0" applyFont="1" applyFill="1" applyBorder="1" applyAlignment="1" applyProtection="1">
      <alignment horizontal="center" vertical="center" wrapText="1"/>
      <protection locked="0"/>
    </xf>
    <xf numFmtId="0" fontId="17" fillId="7" borderId="38" xfId="0" applyFont="1" applyFill="1" applyBorder="1" applyAlignment="1" applyProtection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1" fontId="12" fillId="3" borderId="33" xfId="0" applyNumberFormat="1" applyFont="1" applyFill="1" applyBorder="1" applyAlignment="1">
      <alignment vertical="center" wrapText="1"/>
    </xf>
    <xf numFmtId="0" fontId="11" fillId="3" borderId="33" xfId="0" applyFont="1" applyFill="1" applyBorder="1" applyAlignment="1">
      <alignment horizontal="right" vertical="center"/>
    </xf>
    <xf numFmtId="0" fontId="11" fillId="3" borderId="33" xfId="0" applyFont="1" applyFill="1" applyBorder="1" applyAlignment="1">
      <alignment horizontal="center" vertical="center"/>
    </xf>
    <xf numFmtId="1" fontId="17" fillId="7" borderId="39" xfId="0" applyNumberFormat="1" applyFont="1" applyFill="1" applyBorder="1" applyAlignment="1" applyProtection="1">
      <alignment horizontal="center" vertical="center"/>
      <protection locked="0"/>
    </xf>
    <xf numFmtId="1" fontId="11" fillId="3" borderId="18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" fontId="11" fillId="3" borderId="27" xfId="0" applyNumberFormat="1" applyFont="1" applyFill="1" applyBorder="1" applyAlignment="1">
      <alignment horizontal="center" vertical="center"/>
    </xf>
    <xf numFmtId="4" fontId="12" fillId="3" borderId="33" xfId="0" applyNumberFormat="1" applyFont="1" applyFill="1" applyBorder="1" applyAlignment="1">
      <alignment horizontal="center" vertical="center" wrapText="1"/>
    </xf>
    <xf numFmtId="2" fontId="2" fillId="4" borderId="22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0" fontId="16" fillId="7" borderId="33" xfId="0" applyFont="1" applyFill="1" applyBorder="1" applyAlignment="1" applyProtection="1">
      <alignment horizontal="left" vertical="center"/>
    </xf>
    <xf numFmtId="2" fontId="2" fillId="6" borderId="4" xfId="0" applyNumberFormat="1" applyFont="1" applyFill="1" applyBorder="1" applyAlignment="1">
      <alignment horizontal="center" vertical="center" wrapText="1"/>
    </xf>
    <xf numFmtId="1" fontId="2" fillId="6" borderId="4" xfId="0" applyNumberFormat="1" applyFont="1" applyFill="1" applyBorder="1" applyAlignment="1">
      <alignment horizontal="center" vertical="center" wrapText="1"/>
    </xf>
    <xf numFmtId="2" fontId="2" fillId="6" borderId="18" xfId="0" applyNumberFormat="1" applyFont="1" applyFill="1" applyBorder="1" applyAlignment="1">
      <alignment horizontal="center" vertical="center" wrapText="1"/>
    </xf>
    <xf numFmtId="2" fontId="2" fillId="6" borderId="17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" fontId="2" fillId="6" borderId="28" xfId="0" applyNumberFormat="1" applyFont="1" applyFill="1" applyBorder="1" applyAlignment="1">
      <alignment horizontal="center" vertical="center" wrapText="1"/>
    </xf>
    <xf numFmtId="1" fontId="2" fillId="6" borderId="33" xfId="0" applyNumberFormat="1" applyFont="1" applyFill="1" applyBorder="1" applyAlignment="1">
      <alignment horizontal="center" vertical="center" wrapText="1"/>
    </xf>
    <xf numFmtId="2" fontId="2" fillId="6" borderId="33" xfId="0" applyNumberFormat="1" applyFont="1" applyFill="1" applyBorder="1" applyAlignment="1">
      <alignment horizontal="center" vertical="center" wrapText="1"/>
    </xf>
    <xf numFmtId="2" fontId="2" fillId="6" borderId="12" xfId="0" applyNumberFormat="1" applyFont="1" applyFill="1" applyBorder="1" applyAlignment="1">
      <alignment horizontal="center" vertical="center" wrapText="1"/>
    </xf>
    <xf numFmtId="1" fontId="2" fillId="2" borderId="28" xfId="0" applyNumberFormat="1" applyFont="1" applyFill="1" applyBorder="1" applyAlignment="1">
      <alignment horizontal="center" vertical="center" wrapText="1"/>
    </xf>
    <xf numFmtId="0" fontId="16" fillId="7" borderId="38" xfId="0" applyFont="1" applyFill="1" applyBorder="1" applyAlignment="1" applyProtection="1">
      <alignment horizontal="center" vertical="center"/>
      <protection locked="0"/>
    </xf>
    <xf numFmtId="2" fontId="17" fillId="7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33" xfId="0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right"/>
    </xf>
    <xf numFmtId="0" fontId="2" fillId="0" borderId="25" xfId="0" applyFont="1" applyBorder="1" applyAlignment="1">
      <alignment vertical="top" wrapText="1"/>
    </xf>
    <xf numFmtId="0" fontId="2" fillId="6" borderId="25" xfId="0" applyFont="1" applyFill="1" applyBorder="1" applyAlignment="1">
      <alignment horizontal="center" vertical="center" wrapText="1"/>
    </xf>
    <xf numFmtId="1" fontId="2" fillId="6" borderId="25" xfId="0" applyNumberFormat="1" applyFont="1" applyFill="1" applyBorder="1" applyAlignment="1">
      <alignment horizontal="center" vertical="center" wrapText="1"/>
    </xf>
    <xf numFmtId="2" fontId="2" fillId="6" borderId="25" xfId="0" applyNumberFormat="1" applyFont="1" applyFill="1" applyBorder="1" applyAlignment="1">
      <alignment horizontal="center" vertical="center" wrapText="1"/>
    </xf>
    <xf numFmtId="4" fontId="2" fillId="6" borderId="14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/>
    </xf>
    <xf numFmtId="0" fontId="16" fillId="7" borderId="34" xfId="0" applyFont="1" applyFill="1" applyBorder="1" applyAlignment="1" applyProtection="1">
      <alignment horizontal="center" vertical="center"/>
      <protection locked="0"/>
    </xf>
    <xf numFmtId="1" fontId="16" fillId="7" borderId="34" xfId="0" applyNumberFormat="1" applyFont="1" applyFill="1" applyBorder="1" applyAlignment="1" applyProtection="1">
      <alignment horizontal="center" vertical="center"/>
      <protection locked="0"/>
    </xf>
    <xf numFmtId="1" fontId="16" fillId="7" borderId="40" xfId="0" applyNumberFormat="1" applyFont="1" applyFill="1" applyBorder="1" applyAlignment="1" applyProtection="1">
      <alignment horizontal="center" vertical="center"/>
      <protection locked="0"/>
    </xf>
    <xf numFmtId="0" fontId="16" fillId="7" borderId="34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4" borderId="42" xfId="0" applyFont="1" applyFill="1" applyBorder="1" applyAlignment="1">
      <alignment vertical="top" wrapText="1"/>
    </xf>
    <xf numFmtId="0" fontId="2" fillId="4" borderId="42" xfId="0" applyFont="1" applyFill="1" applyBorder="1" applyAlignment="1">
      <alignment horizontal="center" vertical="center" wrapText="1"/>
    </xf>
    <xf numFmtId="1" fontId="2" fillId="4" borderId="42" xfId="0" applyNumberFormat="1" applyFont="1" applyFill="1" applyBorder="1" applyAlignment="1">
      <alignment horizontal="center" vertical="center" wrapText="1"/>
    </xf>
    <xf numFmtId="4" fontId="2" fillId="4" borderId="45" xfId="0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right"/>
    </xf>
    <xf numFmtId="2" fontId="2" fillId="6" borderId="14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1" fontId="16" fillId="7" borderId="34" xfId="0" applyNumberFormat="1" applyFont="1" applyFill="1" applyBorder="1" applyAlignment="1" applyProtection="1">
      <alignment horizontal="center" vertical="center" wrapText="1"/>
      <protection locked="0"/>
    </xf>
    <xf numFmtId="2" fontId="17" fillId="7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5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/>
    </xf>
    <xf numFmtId="0" fontId="17" fillId="7" borderId="34" xfId="0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16" fillId="7" borderId="48" xfId="0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1" fontId="16" fillId="7" borderId="49" xfId="0" applyNumberFormat="1" applyFont="1" applyFill="1" applyBorder="1" applyAlignment="1" applyProtection="1">
      <alignment horizontal="center" vertical="center"/>
      <protection locked="0"/>
    </xf>
    <xf numFmtId="0" fontId="2" fillId="4" borderId="43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/>
    </xf>
    <xf numFmtId="2" fontId="2" fillId="4" borderId="52" xfId="0" applyNumberFormat="1" applyFont="1" applyFill="1" applyBorder="1" applyAlignment="1">
      <alignment horizontal="center" vertical="center" wrapText="1"/>
    </xf>
    <xf numFmtId="1" fontId="2" fillId="6" borderId="18" xfId="0" applyNumberFormat="1" applyFont="1" applyFill="1" applyBorder="1" applyAlignment="1">
      <alignment horizontal="center" vertical="center" wrapText="1"/>
    </xf>
    <xf numFmtId="2" fontId="2" fillId="6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2" fillId="6" borderId="15" xfId="0" applyFont="1" applyFill="1" applyBorder="1" applyAlignment="1">
      <alignment horizontal="center" vertical="center" wrapText="1"/>
    </xf>
    <xf numFmtId="1" fontId="2" fillId="6" borderId="15" xfId="0" applyNumberFormat="1" applyFont="1" applyFill="1" applyBorder="1" applyAlignment="1">
      <alignment horizontal="center" vertical="center" wrapText="1"/>
    </xf>
    <xf numFmtId="2" fontId="2" fillId="6" borderId="50" xfId="0" applyNumberFormat="1" applyFont="1" applyFill="1" applyBorder="1" applyAlignment="1">
      <alignment horizontal="center" vertical="center" wrapText="1"/>
    </xf>
    <xf numFmtId="2" fontId="2" fillId="6" borderId="35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2" fontId="2" fillId="6" borderId="26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16" fillId="7" borderId="33" xfId="0" applyFont="1" applyFill="1" applyBorder="1" applyAlignment="1" applyProtection="1">
      <alignment vertical="center"/>
    </xf>
    <xf numFmtId="0" fontId="16" fillId="7" borderId="33" xfId="0" applyFont="1" applyFill="1" applyBorder="1" applyAlignment="1" applyProtection="1"/>
    <xf numFmtId="0" fontId="16" fillId="7" borderId="33" xfId="0" applyFont="1" applyFill="1" applyBorder="1" applyAlignment="1" applyProtection="1">
      <alignment horizontal="justify" wrapText="1"/>
    </xf>
    <xf numFmtId="0" fontId="18" fillId="3" borderId="4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/>
    <xf numFmtId="0" fontId="18" fillId="7" borderId="33" xfId="2" applyFont="1" applyFill="1" applyBorder="1" applyAlignment="1" applyProtection="1">
      <alignment horizontal="center"/>
    </xf>
    <xf numFmtId="0" fontId="18" fillId="3" borderId="4" xfId="0" applyFont="1" applyFill="1" applyBorder="1" applyAlignment="1">
      <alignment horizontal="center" vertical="center"/>
    </xf>
    <xf numFmtId="0" fontId="18" fillId="7" borderId="33" xfId="2" applyFont="1" applyFill="1" applyBorder="1" applyAlignment="1" applyProtection="1">
      <alignment horizontal="center" vertical="center"/>
    </xf>
    <xf numFmtId="0" fontId="22" fillId="8" borderId="1" xfId="0" applyFont="1" applyFill="1" applyBorder="1" applyAlignment="1">
      <alignment horizontal="left" wrapText="1"/>
    </xf>
    <xf numFmtId="0" fontId="3" fillId="9" borderId="2" xfId="0" applyFont="1" applyFill="1" applyBorder="1"/>
    <xf numFmtId="0" fontId="3" fillId="9" borderId="3" xfId="0" applyFont="1" applyFill="1" applyBorder="1"/>
    <xf numFmtId="2" fontId="17" fillId="7" borderId="3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Border="1"/>
    <xf numFmtId="0" fontId="16" fillId="10" borderId="38" xfId="0" applyFont="1" applyFill="1" applyBorder="1" applyAlignment="1" applyProtection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14" fillId="0" borderId="29" xfId="0" applyFont="1" applyBorder="1" applyAlignment="1">
      <alignment horizontal="center" vertical="center" wrapText="1"/>
    </xf>
    <xf numFmtId="0" fontId="3" fillId="0" borderId="30" xfId="0" applyFont="1" applyBorder="1"/>
    <xf numFmtId="0" fontId="3" fillId="0" borderId="31" xfId="0" applyFont="1" applyBorder="1"/>
    <xf numFmtId="0" fontId="14" fillId="4" borderId="43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22" fillId="8" borderId="1" xfId="0" applyFont="1" applyFill="1" applyBorder="1" applyAlignment="1">
      <alignment wrapText="1"/>
    </xf>
    <xf numFmtId="0" fontId="3" fillId="9" borderId="2" xfId="0" applyFont="1" applyFill="1" applyBorder="1" applyAlignment="1"/>
    <xf numFmtId="0" fontId="3" fillId="9" borderId="3" xfId="0" applyFont="1" applyFill="1" applyBorder="1" applyAlignment="1"/>
    <xf numFmtId="0" fontId="2" fillId="2" borderId="1" xfId="0" applyFont="1" applyFill="1" applyBorder="1" applyAlignment="1">
      <alignment horizontal="left" wrapText="1"/>
    </xf>
    <xf numFmtId="0" fontId="3" fillId="0" borderId="2" xfId="0" applyFont="1" applyBorder="1"/>
    <xf numFmtId="0" fontId="3" fillId="0" borderId="3" xfId="0" applyFont="1" applyBorder="1"/>
  </cellXfs>
  <cellStyles count="6">
    <cellStyle name="Денежный 2" xfId="3"/>
    <cellStyle name="Денежный 3" xfId="4"/>
    <cellStyle name="Денежный 4" xfId="5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3" sqref="P17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222"/>
      <c r="D1" s="223"/>
      <c r="E1" s="224"/>
      <c r="F1" s="3" t="s">
        <v>1</v>
      </c>
      <c r="G1" s="2" t="s">
        <v>2</v>
      </c>
      <c r="H1" s="225" t="s">
        <v>3</v>
      </c>
      <c r="I1" s="226"/>
      <c r="J1" s="226"/>
      <c r="K1" s="227"/>
      <c r="L1" s="2"/>
    </row>
    <row r="2" spans="1:12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209"/>
      <c r="I2" s="210"/>
      <c r="J2" s="210"/>
      <c r="K2" s="211"/>
      <c r="L2" s="2"/>
    </row>
    <row r="3" spans="1:12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9</v>
      </c>
      <c r="I3" s="8">
        <v>1</v>
      </c>
      <c r="J3" s="9">
        <v>2025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24.75" customHeight="1" thickBot="1" x14ac:dyDescent="0.3">
      <c r="A5" s="176" t="s">
        <v>12</v>
      </c>
      <c r="B5" s="177" t="s">
        <v>13</v>
      </c>
      <c r="C5" s="178" t="s">
        <v>14</v>
      </c>
      <c r="D5" s="178" t="s">
        <v>15</v>
      </c>
      <c r="E5" s="178" t="s">
        <v>16</v>
      </c>
      <c r="F5" s="178" t="s">
        <v>17</v>
      </c>
      <c r="G5" s="178" t="s">
        <v>18</v>
      </c>
      <c r="H5" s="178" t="s">
        <v>19</v>
      </c>
      <c r="I5" s="178" t="s">
        <v>20</v>
      </c>
      <c r="J5" s="178" t="s">
        <v>21</v>
      </c>
      <c r="K5" s="179" t="s">
        <v>22</v>
      </c>
      <c r="L5" s="180" t="s">
        <v>23</v>
      </c>
    </row>
    <row r="6" spans="1:12" ht="12.75" customHeight="1" x14ac:dyDescent="0.25">
      <c r="A6" s="16">
        <v>1</v>
      </c>
      <c r="B6" s="17">
        <v>1</v>
      </c>
      <c r="C6" s="18" t="s">
        <v>24</v>
      </c>
      <c r="D6" s="28" t="s">
        <v>25</v>
      </c>
      <c r="E6" s="174" t="s">
        <v>26</v>
      </c>
      <c r="F6" s="129">
        <v>150</v>
      </c>
      <c r="G6" s="159">
        <v>9.1</v>
      </c>
      <c r="H6" s="159">
        <v>8.35</v>
      </c>
      <c r="I6" s="159">
        <v>43.02</v>
      </c>
      <c r="J6" s="160">
        <v>262.05</v>
      </c>
      <c r="K6" s="158" t="s">
        <v>27</v>
      </c>
      <c r="L6" s="175">
        <v>33.17</v>
      </c>
    </row>
    <row r="7" spans="1:12" ht="12.75" customHeight="1" x14ac:dyDescent="0.25">
      <c r="A7" s="16"/>
      <c r="B7" s="17"/>
      <c r="C7" s="18"/>
      <c r="D7" s="19" t="s">
        <v>28</v>
      </c>
      <c r="E7" s="15" t="s">
        <v>29</v>
      </c>
      <c r="F7" s="59">
        <v>17.5</v>
      </c>
      <c r="G7" s="128">
        <v>1.5</v>
      </c>
      <c r="H7" s="65">
        <v>4.9000000000000004</v>
      </c>
      <c r="I7" s="65">
        <v>0.56000000000000005</v>
      </c>
      <c r="J7" s="128">
        <v>52.85</v>
      </c>
      <c r="K7" s="83" t="s">
        <v>30</v>
      </c>
      <c r="L7" s="55">
        <v>15.03</v>
      </c>
    </row>
    <row r="8" spans="1:12" ht="12.75" customHeight="1" x14ac:dyDescent="0.25">
      <c r="A8" s="16"/>
      <c r="B8" s="17"/>
      <c r="C8" s="18"/>
      <c r="D8" s="20" t="s">
        <v>31</v>
      </c>
      <c r="E8" s="15" t="s">
        <v>32</v>
      </c>
      <c r="F8" s="59">
        <v>200</v>
      </c>
      <c r="G8" s="116">
        <v>7.0000000000000007E-2</v>
      </c>
      <c r="H8" s="53">
        <v>0.2</v>
      </c>
      <c r="I8" s="53">
        <v>10.01</v>
      </c>
      <c r="J8" s="116">
        <v>40</v>
      </c>
      <c r="K8" s="83">
        <v>262</v>
      </c>
      <c r="L8" s="55">
        <v>1.74</v>
      </c>
    </row>
    <row r="9" spans="1:12" ht="12.75" customHeight="1" x14ac:dyDescent="0.25">
      <c r="A9" s="16"/>
      <c r="B9" s="17"/>
      <c r="C9" s="18"/>
      <c r="D9" s="20" t="s">
        <v>33</v>
      </c>
      <c r="E9" s="15" t="s">
        <v>34</v>
      </c>
      <c r="F9" s="59">
        <v>30</v>
      </c>
      <c r="G9" s="116">
        <v>3.3</v>
      </c>
      <c r="H9" s="53">
        <v>1.31</v>
      </c>
      <c r="I9" s="53">
        <v>24.6</v>
      </c>
      <c r="J9" s="116">
        <v>117.9</v>
      </c>
      <c r="K9" s="83" t="s">
        <v>30</v>
      </c>
      <c r="L9" s="55">
        <v>3.13</v>
      </c>
    </row>
    <row r="10" spans="1:12" ht="12.75" customHeight="1" x14ac:dyDescent="0.25">
      <c r="A10" s="16"/>
      <c r="B10" s="17"/>
      <c r="C10" s="18"/>
      <c r="D10" s="20" t="s">
        <v>35</v>
      </c>
      <c r="E10" s="22"/>
      <c r="F10" s="66"/>
      <c r="G10" s="94"/>
      <c r="H10" s="130"/>
      <c r="I10" s="130"/>
      <c r="J10" s="131"/>
      <c r="K10" s="130"/>
      <c r="L10" s="130"/>
    </row>
    <row r="11" spans="1:12" ht="12.75" customHeight="1" x14ac:dyDescent="0.25">
      <c r="A11" s="16"/>
      <c r="B11" s="17"/>
      <c r="C11" s="18"/>
      <c r="D11" s="19" t="s">
        <v>36</v>
      </c>
      <c r="E11" s="137" t="s">
        <v>63</v>
      </c>
      <c r="F11" s="59">
        <v>125</v>
      </c>
      <c r="G11" s="116">
        <v>3.75</v>
      </c>
      <c r="H11" s="53">
        <v>3.12</v>
      </c>
      <c r="I11" s="53">
        <v>19.37</v>
      </c>
      <c r="J11" s="116">
        <v>120.6</v>
      </c>
      <c r="K11" s="83" t="s">
        <v>30</v>
      </c>
      <c r="L11" s="55">
        <v>33.799999999999997</v>
      </c>
    </row>
    <row r="12" spans="1:12" ht="12.75" customHeight="1" x14ac:dyDescent="0.25">
      <c r="A12" s="16"/>
      <c r="B12" s="17"/>
      <c r="C12" s="18"/>
      <c r="D12" s="19"/>
      <c r="E12" s="24"/>
      <c r="F12" s="47"/>
      <c r="G12" s="59"/>
      <c r="H12" s="129"/>
      <c r="I12" s="129"/>
      <c r="J12" s="132"/>
      <c r="K12" s="127"/>
      <c r="L12" s="133"/>
    </row>
    <row r="13" spans="1:12" ht="12.75" customHeight="1" x14ac:dyDescent="0.25">
      <c r="A13" s="26"/>
      <c r="B13" s="27"/>
      <c r="C13" s="28"/>
      <c r="D13" s="29" t="s">
        <v>37</v>
      </c>
      <c r="E13" s="30"/>
      <c r="F13" s="138">
        <f t="shared" ref="F13:J13" si="0">SUM(F6:F12)</f>
        <v>522.5</v>
      </c>
      <c r="G13" s="139">
        <f t="shared" si="0"/>
        <v>17.72</v>
      </c>
      <c r="H13" s="139">
        <f t="shared" si="0"/>
        <v>17.88</v>
      </c>
      <c r="I13" s="139">
        <f t="shared" si="0"/>
        <v>97.56</v>
      </c>
      <c r="J13" s="139">
        <f t="shared" si="0"/>
        <v>593.40000000000009</v>
      </c>
      <c r="K13" s="140"/>
      <c r="L13" s="141">
        <f>L6+L7+L8+L9+L11</f>
        <v>86.87</v>
      </c>
    </row>
    <row r="14" spans="1:12" ht="12.75" customHeight="1" x14ac:dyDescent="0.25">
      <c r="A14" s="31">
        <f t="shared" ref="A14:B14" si="1">A6</f>
        <v>1</v>
      </c>
      <c r="B14" s="32">
        <f t="shared" si="1"/>
        <v>1</v>
      </c>
      <c r="C14" s="33" t="s">
        <v>38</v>
      </c>
      <c r="D14" s="20" t="s">
        <v>39</v>
      </c>
      <c r="E14" s="15"/>
      <c r="F14" s="47"/>
      <c r="G14" s="59"/>
      <c r="H14" s="59"/>
      <c r="I14" s="59"/>
      <c r="J14" s="59"/>
      <c r="K14" s="206"/>
      <c r="L14" s="61"/>
    </row>
    <row r="15" spans="1:12" ht="12.75" customHeight="1" x14ac:dyDescent="0.25">
      <c r="A15" s="16"/>
      <c r="B15" s="17"/>
      <c r="C15" s="18"/>
      <c r="D15" s="20" t="s">
        <v>40</v>
      </c>
      <c r="E15" s="34"/>
      <c r="F15" s="47"/>
      <c r="G15" s="59"/>
      <c r="H15" s="59"/>
      <c r="I15" s="59"/>
      <c r="J15" s="59"/>
      <c r="K15" s="47"/>
      <c r="L15" s="68"/>
    </row>
    <row r="16" spans="1:12" ht="12.75" customHeight="1" x14ac:dyDescent="0.25">
      <c r="A16" s="16"/>
      <c r="B16" s="17"/>
      <c r="C16" s="18"/>
      <c r="D16" s="20" t="s">
        <v>41</v>
      </c>
      <c r="E16" s="35"/>
      <c r="F16" s="48"/>
      <c r="G16" s="59"/>
      <c r="H16" s="59"/>
      <c r="I16" s="59"/>
      <c r="J16" s="59"/>
      <c r="K16" s="48"/>
      <c r="L16" s="69"/>
    </row>
    <row r="17" spans="1:12" ht="12.75" customHeight="1" x14ac:dyDescent="0.25">
      <c r="A17" s="16"/>
      <c r="B17" s="17"/>
      <c r="C17" s="18"/>
      <c r="D17" s="20" t="s">
        <v>42</v>
      </c>
      <c r="E17" s="15"/>
      <c r="F17" s="47"/>
      <c r="G17" s="59"/>
      <c r="H17" s="59"/>
      <c r="I17" s="59"/>
      <c r="J17" s="59"/>
      <c r="K17" s="47"/>
      <c r="L17" s="60"/>
    </row>
    <row r="18" spans="1:12" ht="12.75" customHeight="1" x14ac:dyDescent="0.25">
      <c r="A18" s="16"/>
      <c r="B18" s="17"/>
      <c r="C18" s="18"/>
      <c r="D18" s="20" t="s">
        <v>36</v>
      </c>
      <c r="E18" s="24"/>
      <c r="F18" s="47"/>
      <c r="G18" s="59"/>
      <c r="H18" s="59"/>
      <c r="I18" s="59"/>
      <c r="J18" s="59"/>
      <c r="K18" s="47"/>
      <c r="L18" s="60"/>
    </row>
    <row r="19" spans="1:12" ht="12.75" customHeight="1" x14ac:dyDescent="0.25">
      <c r="A19" s="16"/>
      <c r="B19" s="17"/>
      <c r="C19" s="18"/>
      <c r="D19" s="20" t="s">
        <v>43</v>
      </c>
      <c r="E19" s="15"/>
      <c r="F19" s="47"/>
      <c r="G19" s="59"/>
      <c r="H19" s="59"/>
      <c r="I19" s="59"/>
      <c r="J19" s="59"/>
      <c r="K19" s="47"/>
      <c r="L19" s="68"/>
    </row>
    <row r="20" spans="1:12" ht="12.75" customHeight="1" x14ac:dyDescent="0.25">
      <c r="A20" s="16"/>
      <c r="B20" s="17"/>
      <c r="C20" s="18"/>
      <c r="D20" s="20" t="s">
        <v>45</v>
      </c>
      <c r="E20" s="15"/>
      <c r="F20" s="47"/>
      <c r="G20" s="59"/>
      <c r="H20" s="59"/>
      <c r="I20" s="59"/>
      <c r="J20" s="59"/>
      <c r="K20" s="47"/>
      <c r="L20" s="68"/>
    </row>
    <row r="21" spans="1:12" ht="12.75" customHeight="1" thickBot="1" x14ac:dyDescent="0.3">
      <c r="A21" s="16"/>
      <c r="B21" s="17"/>
      <c r="C21" s="18"/>
      <c r="D21" s="168" t="s">
        <v>37</v>
      </c>
      <c r="E21" s="152"/>
      <c r="F21" s="153">
        <f>SUM(F14:F20)</f>
        <v>0</v>
      </c>
      <c r="G21" s="154">
        <f>SUM(G14:G20)</f>
        <v>0</v>
      </c>
      <c r="H21" s="154">
        <f>SUM(H14:H20)</f>
        <v>0</v>
      </c>
      <c r="I21" s="154">
        <f>SUM(I14:I20)</f>
        <v>0</v>
      </c>
      <c r="J21" s="154">
        <f>SUM(J14:J20)</f>
        <v>0</v>
      </c>
      <c r="K21" s="155"/>
      <c r="L21" s="169"/>
    </row>
    <row r="22" spans="1:12" ht="12.75" customHeight="1" thickBot="1" x14ac:dyDescent="0.3">
      <c r="A22" s="162">
        <f>A6</f>
        <v>1</v>
      </c>
      <c r="B22" s="163">
        <f>B6</f>
        <v>1</v>
      </c>
      <c r="C22" s="220" t="s">
        <v>49</v>
      </c>
      <c r="D22" s="221"/>
      <c r="E22" s="164"/>
      <c r="F22" s="166">
        <f>F13+F21</f>
        <v>522.5</v>
      </c>
      <c r="G22" s="166">
        <f>G13+G21</f>
        <v>17.72</v>
      </c>
      <c r="H22" s="166">
        <f>H13+H21</f>
        <v>17.88</v>
      </c>
      <c r="I22" s="166">
        <f>I13+I21</f>
        <v>97.56</v>
      </c>
      <c r="J22" s="166">
        <f>J13+J21</f>
        <v>593.40000000000009</v>
      </c>
      <c r="K22" s="165"/>
      <c r="L22" s="173">
        <f>L21+L13</f>
        <v>86.87</v>
      </c>
    </row>
    <row r="23" spans="1:12" ht="12.75" customHeight="1" x14ac:dyDescent="0.25">
      <c r="A23" s="39">
        <v>1</v>
      </c>
      <c r="B23" s="17">
        <v>2</v>
      </c>
      <c r="C23" s="18" t="s">
        <v>24</v>
      </c>
      <c r="D23" s="28" t="s">
        <v>25</v>
      </c>
      <c r="E23" s="170" t="s">
        <v>50</v>
      </c>
      <c r="F23" s="161">
        <v>240</v>
      </c>
      <c r="G23" s="171">
        <v>12.35</v>
      </c>
      <c r="H23" s="171">
        <v>12.43</v>
      </c>
      <c r="I23" s="171">
        <v>27.81</v>
      </c>
      <c r="J23" s="171">
        <v>272.5</v>
      </c>
      <c r="K23" s="161" t="s">
        <v>51</v>
      </c>
      <c r="L23" s="172">
        <v>43.91</v>
      </c>
    </row>
    <row r="24" spans="1:12" ht="12.75" customHeight="1" x14ac:dyDescent="0.25">
      <c r="A24" s="39"/>
      <c r="B24" s="17"/>
      <c r="C24" s="18"/>
      <c r="D24" s="19" t="s">
        <v>39</v>
      </c>
      <c r="E24" s="40" t="s">
        <v>69</v>
      </c>
      <c r="F24" s="58">
        <v>60</v>
      </c>
      <c r="G24" s="71">
        <v>1.42</v>
      </c>
      <c r="H24" s="114">
        <v>0.06</v>
      </c>
      <c r="I24" s="71">
        <v>13.72</v>
      </c>
      <c r="J24" s="71">
        <v>111.18</v>
      </c>
      <c r="K24" s="83" t="s">
        <v>30</v>
      </c>
      <c r="L24" s="73">
        <v>9.44</v>
      </c>
    </row>
    <row r="25" spans="1:12" ht="12.75" customHeight="1" x14ac:dyDescent="0.25">
      <c r="A25" s="39"/>
      <c r="B25" s="17"/>
      <c r="C25" s="18"/>
      <c r="D25" s="20" t="s">
        <v>31</v>
      </c>
      <c r="E25" s="63" t="s">
        <v>86</v>
      </c>
      <c r="F25" s="64">
        <v>200</v>
      </c>
      <c r="G25" s="74">
        <v>0.13</v>
      </c>
      <c r="H25" s="115">
        <v>0.02</v>
      </c>
      <c r="I25" s="74">
        <v>15.2</v>
      </c>
      <c r="J25" s="74">
        <v>62</v>
      </c>
      <c r="K25" s="64">
        <v>262</v>
      </c>
      <c r="L25" s="121">
        <v>3.38</v>
      </c>
    </row>
    <row r="26" spans="1:12" ht="12.75" customHeight="1" x14ac:dyDescent="0.25">
      <c r="A26" s="39"/>
      <c r="B26" s="17"/>
      <c r="C26" s="18"/>
      <c r="D26" s="20" t="s">
        <v>33</v>
      </c>
      <c r="E26" s="24" t="s">
        <v>44</v>
      </c>
      <c r="F26" s="64">
        <v>35</v>
      </c>
      <c r="G26" s="53">
        <v>2.59</v>
      </c>
      <c r="H26" s="116">
        <v>0.32</v>
      </c>
      <c r="I26" s="53">
        <v>17.190000000000001</v>
      </c>
      <c r="J26" s="53">
        <v>82.06</v>
      </c>
      <c r="K26" s="64" t="s">
        <v>30</v>
      </c>
      <c r="L26" s="121">
        <v>2.69</v>
      </c>
    </row>
    <row r="27" spans="1:12" ht="12.75" customHeight="1" x14ac:dyDescent="0.25">
      <c r="A27" s="39"/>
      <c r="B27" s="17"/>
      <c r="C27" s="18"/>
      <c r="D27" s="20" t="s">
        <v>35</v>
      </c>
      <c r="E27" s="24" t="s">
        <v>48</v>
      </c>
      <c r="F27" s="57">
        <v>100</v>
      </c>
      <c r="G27" s="71">
        <v>0.9</v>
      </c>
      <c r="H27" s="114">
        <v>0</v>
      </c>
      <c r="I27" s="71">
        <v>9.5</v>
      </c>
      <c r="J27" s="71">
        <v>47</v>
      </c>
      <c r="K27" s="64">
        <v>231</v>
      </c>
      <c r="L27" s="122">
        <v>10.24</v>
      </c>
    </row>
    <row r="28" spans="1:12" ht="12.75" customHeight="1" x14ac:dyDescent="0.25">
      <c r="A28" s="39"/>
      <c r="B28" s="17"/>
      <c r="C28" s="18"/>
      <c r="D28" s="19" t="s">
        <v>33</v>
      </c>
      <c r="E28" s="23" t="s">
        <v>46</v>
      </c>
      <c r="F28" s="57">
        <v>20</v>
      </c>
      <c r="G28" s="76">
        <v>1.36</v>
      </c>
      <c r="H28" s="117">
        <v>0.24</v>
      </c>
      <c r="I28" s="76">
        <v>6.72</v>
      </c>
      <c r="J28" s="76">
        <v>34.159999999999997</v>
      </c>
      <c r="K28" s="64" t="s">
        <v>30</v>
      </c>
      <c r="L28" s="120">
        <v>1.92</v>
      </c>
    </row>
    <row r="29" spans="1:12" ht="12.75" customHeight="1" x14ac:dyDescent="0.25">
      <c r="A29" s="39"/>
      <c r="B29" s="17"/>
      <c r="C29" s="18"/>
      <c r="D29" s="19"/>
      <c r="E29" s="23"/>
      <c r="F29" s="23"/>
      <c r="G29" s="78"/>
      <c r="H29" s="118"/>
      <c r="I29" s="125"/>
      <c r="J29" s="125"/>
      <c r="K29" s="126"/>
      <c r="L29" s="79"/>
    </row>
    <row r="30" spans="1:12" ht="12.75" customHeight="1" x14ac:dyDescent="0.25">
      <c r="A30" s="41"/>
      <c r="B30" s="27"/>
      <c r="C30" s="28"/>
      <c r="D30" s="29" t="s">
        <v>37</v>
      </c>
      <c r="E30" s="30"/>
      <c r="F30" s="142">
        <f t="shared" ref="F30:J30" si="2">SUM(F23:F29)</f>
        <v>655</v>
      </c>
      <c r="G30" s="139">
        <f t="shared" si="2"/>
        <v>18.75</v>
      </c>
      <c r="H30" s="143">
        <f t="shared" si="2"/>
        <v>13.07</v>
      </c>
      <c r="I30" s="144">
        <f t="shared" si="2"/>
        <v>90.14</v>
      </c>
      <c r="J30" s="144">
        <f t="shared" si="2"/>
        <v>608.9</v>
      </c>
      <c r="K30" s="145"/>
      <c r="L30" s="146">
        <f>L23+L24+L25+L26+L27+L28</f>
        <v>71.58</v>
      </c>
    </row>
    <row r="31" spans="1:12" ht="12.75" customHeight="1" x14ac:dyDescent="0.25">
      <c r="A31" s="32">
        <f t="shared" ref="A31:B31" si="3">A23</f>
        <v>1</v>
      </c>
      <c r="B31" s="32">
        <f t="shared" si="3"/>
        <v>2</v>
      </c>
      <c r="C31" s="33" t="s">
        <v>38</v>
      </c>
      <c r="D31" s="20" t="s">
        <v>39</v>
      </c>
      <c r="E31" s="63"/>
      <c r="F31" s="47"/>
      <c r="G31" s="92"/>
      <c r="H31" s="119"/>
      <c r="I31" s="92"/>
      <c r="J31" s="92"/>
      <c r="K31" s="127"/>
      <c r="L31" s="122"/>
    </row>
    <row r="32" spans="1:12" ht="12.75" customHeight="1" x14ac:dyDescent="0.25">
      <c r="A32" s="39"/>
      <c r="B32" s="17"/>
      <c r="C32" s="18"/>
      <c r="D32" s="20" t="s">
        <v>40</v>
      </c>
      <c r="E32" s="24"/>
      <c r="F32" s="47"/>
      <c r="G32" s="106"/>
      <c r="H32" s="102"/>
      <c r="I32" s="123"/>
      <c r="J32" s="123"/>
      <c r="K32" s="124"/>
      <c r="L32" s="61"/>
    </row>
    <row r="33" spans="1:12" ht="12.75" customHeight="1" x14ac:dyDescent="0.25">
      <c r="A33" s="39"/>
      <c r="B33" s="17"/>
      <c r="C33" s="18"/>
      <c r="D33" s="20" t="s">
        <v>41</v>
      </c>
      <c r="E33" s="24"/>
      <c r="F33" s="47"/>
      <c r="G33" s="102"/>
      <c r="H33" s="102"/>
      <c r="I33" s="102"/>
      <c r="J33" s="102"/>
      <c r="K33" s="47"/>
      <c r="L33" s="68"/>
    </row>
    <row r="34" spans="1:12" ht="12.75" customHeight="1" x14ac:dyDescent="0.25">
      <c r="A34" s="39"/>
      <c r="B34" s="17"/>
      <c r="C34" s="18"/>
      <c r="D34" s="20" t="s">
        <v>42</v>
      </c>
      <c r="E34" s="42"/>
      <c r="F34" s="111"/>
      <c r="G34" s="111"/>
      <c r="H34" s="111"/>
      <c r="I34" s="111"/>
      <c r="J34" s="111"/>
      <c r="K34" s="112"/>
      <c r="L34" s="113"/>
    </row>
    <row r="35" spans="1:12" ht="12.75" customHeight="1" x14ac:dyDescent="0.25">
      <c r="A35" s="39"/>
      <c r="B35" s="17"/>
      <c r="C35" s="18"/>
      <c r="D35" s="20" t="s">
        <v>36</v>
      </c>
      <c r="E35" s="24"/>
      <c r="F35" s="47"/>
      <c r="G35" s="102"/>
      <c r="H35" s="102"/>
      <c r="I35" s="102"/>
      <c r="J35" s="102"/>
      <c r="K35" s="47"/>
      <c r="L35" s="68"/>
    </row>
    <row r="36" spans="1:12" ht="12.75" customHeight="1" x14ac:dyDescent="0.25">
      <c r="A36" s="39"/>
      <c r="B36" s="17"/>
      <c r="C36" s="18"/>
      <c r="D36" s="20" t="s">
        <v>43</v>
      </c>
      <c r="E36" s="24"/>
      <c r="F36" s="47"/>
      <c r="G36" s="102"/>
      <c r="H36" s="102"/>
      <c r="I36" s="102"/>
      <c r="J36" s="102"/>
      <c r="K36" s="47"/>
      <c r="L36" s="68"/>
    </row>
    <row r="37" spans="1:12" ht="12.75" customHeight="1" x14ac:dyDescent="0.25">
      <c r="A37" s="39"/>
      <c r="B37" s="17"/>
      <c r="C37" s="18"/>
      <c r="D37" s="20" t="s">
        <v>45</v>
      </c>
      <c r="E37" s="24"/>
      <c r="F37" s="47"/>
      <c r="G37" s="102"/>
      <c r="H37" s="102"/>
      <c r="I37" s="102"/>
      <c r="J37" s="102"/>
      <c r="K37" s="47"/>
      <c r="L37" s="68"/>
    </row>
    <row r="38" spans="1:12" ht="12.75" customHeight="1" thickBot="1" x14ac:dyDescent="0.3">
      <c r="A38" s="39"/>
      <c r="B38" s="17"/>
      <c r="C38" s="18"/>
      <c r="D38" s="151" t="s">
        <v>37</v>
      </c>
      <c r="E38" s="152"/>
      <c r="F38" s="153">
        <f>SUM(F31:F37)</f>
        <v>0</v>
      </c>
      <c r="G38" s="154">
        <f>SUM(G31:G37)</f>
        <v>0</v>
      </c>
      <c r="H38" s="154">
        <f>SUM(H31:H37)</f>
        <v>0</v>
      </c>
      <c r="I38" s="154">
        <f>SUM(I31:I37)</f>
        <v>0</v>
      </c>
      <c r="J38" s="154">
        <f>SUM(J31:J37)</f>
        <v>0</v>
      </c>
      <c r="K38" s="155"/>
      <c r="L38" s="156"/>
    </row>
    <row r="39" spans="1:12" ht="15.75" customHeight="1" thickBot="1" x14ac:dyDescent="0.3">
      <c r="A39" s="162">
        <f>A23</f>
        <v>1</v>
      </c>
      <c r="B39" s="163">
        <f>B23</f>
        <v>2</v>
      </c>
      <c r="C39" s="220" t="s">
        <v>49</v>
      </c>
      <c r="D39" s="221"/>
      <c r="E39" s="164"/>
      <c r="F39" s="165">
        <f>F30+F38</f>
        <v>655</v>
      </c>
      <c r="G39" s="166">
        <f>G30+G38</f>
        <v>18.75</v>
      </c>
      <c r="H39" s="166">
        <f>H30+H38</f>
        <v>13.07</v>
      </c>
      <c r="I39" s="166">
        <f>I30+I38</f>
        <v>90.14</v>
      </c>
      <c r="J39" s="166">
        <f>J30+J38</f>
        <v>608.9</v>
      </c>
      <c r="K39" s="165"/>
      <c r="L39" s="167">
        <f>L38+L30</f>
        <v>71.58</v>
      </c>
    </row>
    <row r="40" spans="1:12" ht="12.75" customHeight="1" x14ac:dyDescent="0.25">
      <c r="A40" s="16">
        <v>1</v>
      </c>
      <c r="B40" s="17">
        <v>3</v>
      </c>
      <c r="C40" s="18" t="s">
        <v>24</v>
      </c>
      <c r="D40" s="28" t="s">
        <v>25</v>
      </c>
      <c r="E40" s="157" t="s">
        <v>52</v>
      </c>
      <c r="F40" s="158">
        <v>150</v>
      </c>
      <c r="G40" s="159">
        <v>15.14</v>
      </c>
      <c r="H40" s="159">
        <v>22.86</v>
      </c>
      <c r="I40" s="159">
        <v>2.76</v>
      </c>
      <c r="J40" s="160">
        <v>276</v>
      </c>
      <c r="K40" s="158">
        <v>144</v>
      </c>
      <c r="L40" s="161">
        <v>65.36</v>
      </c>
    </row>
    <row r="41" spans="1:12" ht="12.75" customHeight="1" x14ac:dyDescent="0.25">
      <c r="A41" s="16"/>
      <c r="B41" s="17"/>
      <c r="C41" s="18"/>
      <c r="D41" s="24" t="s">
        <v>53</v>
      </c>
      <c r="E41" s="24" t="s">
        <v>54</v>
      </c>
      <c r="F41" s="64">
        <v>160</v>
      </c>
      <c r="G41" s="53">
        <v>5.17</v>
      </c>
      <c r="H41" s="116">
        <v>4.74</v>
      </c>
      <c r="I41" s="53">
        <v>18.64</v>
      </c>
      <c r="J41" s="53">
        <v>236.7</v>
      </c>
      <c r="K41" s="64" t="s">
        <v>55</v>
      </c>
      <c r="L41" s="148">
        <v>21.79</v>
      </c>
    </row>
    <row r="42" spans="1:12" ht="12.75" customHeight="1" x14ac:dyDescent="0.25">
      <c r="A42" s="16"/>
      <c r="B42" s="17"/>
      <c r="C42" s="18"/>
      <c r="D42" s="20" t="s">
        <v>31</v>
      </c>
      <c r="E42" s="24" t="s">
        <v>56</v>
      </c>
      <c r="F42" s="64">
        <v>200</v>
      </c>
      <c r="G42" s="53">
        <v>3.16</v>
      </c>
      <c r="H42" s="116">
        <v>2.68</v>
      </c>
      <c r="I42" s="53">
        <v>15.94</v>
      </c>
      <c r="J42" s="53">
        <v>50</v>
      </c>
      <c r="K42" s="83">
        <v>264</v>
      </c>
      <c r="L42" s="149">
        <v>15.14</v>
      </c>
    </row>
    <row r="43" spans="1:12" ht="12.75" customHeight="1" x14ac:dyDescent="0.25">
      <c r="A43" s="16"/>
      <c r="B43" s="17"/>
      <c r="C43" s="18"/>
      <c r="D43" s="20" t="s">
        <v>33</v>
      </c>
      <c r="E43" s="24" t="s">
        <v>44</v>
      </c>
      <c r="F43" s="64">
        <v>27</v>
      </c>
      <c r="G43" s="53">
        <v>2</v>
      </c>
      <c r="H43" s="116">
        <v>0.24</v>
      </c>
      <c r="I43" s="53">
        <v>14.24</v>
      </c>
      <c r="J43" s="53">
        <v>63.3</v>
      </c>
      <c r="K43" s="64" t="s">
        <v>30</v>
      </c>
      <c r="L43" s="149">
        <v>2.04</v>
      </c>
    </row>
    <row r="44" spans="1:12" ht="12.75" customHeight="1" x14ac:dyDescent="0.25">
      <c r="A44" s="16"/>
      <c r="B44" s="17"/>
      <c r="C44" s="18"/>
      <c r="D44" s="20" t="s">
        <v>35</v>
      </c>
      <c r="E44" s="22"/>
      <c r="F44" s="66"/>
      <c r="G44" s="135"/>
      <c r="H44" s="147"/>
      <c r="I44" s="150"/>
      <c r="J44" s="150"/>
      <c r="K44" s="130"/>
      <c r="L44" s="67"/>
    </row>
    <row r="45" spans="1:12" ht="12.75" customHeight="1" x14ac:dyDescent="0.25">
      <c r="A45" s="16"/>
      <c r="B45" s="17"/>
      <c r="C45" s="18"/>
      <c r="D45" s="20" t="s">
        <v>47</v>
      </c>
      <c r="E45" s="24" t="s">
        <v>57</v>
      </c>
      <c r="F45" s="64">
        <v>34</v>
      </c>
      <c r="G45" s="53">
        <v>2.0499999999999998</v>
      </c>
      <c r="H45" s="116">
        <v>3.4</v>
      </c>
      <c r="I45" s="53">
        <v>25.16</v>
      </c>
      <c r="J45" s="53">
        <v>139.4</v>
      </c>
      <c r="K45" s="64" t="s">
        <v>30</v>
      </c>
      <c r="L45" s="149">
        <v>4.9800000000000004</v>
      </c>
    </row>
    <row r="46" spans="1:12" ht="12.75" customHeight="1" x14ac:dyDescent="0.25">
      <c r="A46" s="16"/>
      <c r="B46" s="17"/>
      <c r="C46" s="18"/>
      <c r="D46" s="19"/>
      <c r="E46" s="22"/>
      <c r="F46" s="66"/>
      <c r="G46" s="135"/>
      <c r="H46" s="147"/>
      <c r="I46" s="150"/>
      <c r="J46" s="150"/>
      <c r="K46" s="130"/>
      <c r="L46" s="67"/>
    </row>
    <row r="47" spans="1:12" ht="12.75" customHeight="1" x14ac:dyDescent="0.25">
      <c r="A47" s="26"/>
      <c r="B47" s="27"/>
      <c r="C47" s="28"/>
      <c r="D47" s="29" t="s">
        <v>37</v>
      </c>
      <c r="E47" s="30"/>
      <c r="F47" s="142">
        <f t="shared" ref="F47:J47" si="4">SUM(F40:F46)</f>
        <v>571</v>
      </c>
      <c r="G47" s="139">
        <f t="shared" si="4"/>
        <v>27.520000000000003</v>
      </c>
      <c r="H47" s="139">
        <f t="shared" si="4"/>
        <v>33.92</v>
      </c>
      <c r="I47" s="188">
        <f t="shared" si="4"/>
        <v>76.739999999999995</v>
      </c>
      <c r="J47" s="188">
        <f t="shared" si="4"/>
        <v>765.4</v>
      </c>
      <c r="K47" s="140"/>
      <c r="L47" s="189">
        <f>L40+L41+L42+L43+L45</f>
        <v>109.31000000000002</v>
      </c>
    </row>
    <row r="48" spans="1:12" ht="12.75" customHeight="1" x14ac:dyDescent="0.25">
      <c r="A48" s="31">
        <f t="shared" ref="A48:B48" si="5">A40</f>
        <v>1</v>
      </c>
      <c r="B48" s="32">
        <f t="shared" si="5"/>
        <v>3</v>
      </c>
      <c r="C48" s="33" t="s">
        <v>38</v>
      </c>
      <c r="D48" s="20" t="s">
        <v>39</v>
      </c>
      <c r="E48" s="34"/>
      <c r="F48" s="47"/>
      <c r="G48" s="102"/>
      <c r="H48" s="102"/>
      <c r="I48" s="102"/>
      <c r="J48" s="102"/>
      <c r="K48" s="207"/>
      <c r="L48" s="60"/>
    </row>
    <row r="49" spans="1:12" ht="12.75" customHeight="1" x14ac:dyDescent="0.25">
      <c r="A49" s="16"/>
      <c r="B49" s="17"/>
      <c r="C49" s="18"/>
      <c r="D49" s="20" t="s">
        <v>40</v>
      </c>
      <c r="E49" s="24"/>
      <c r="F49" s="47"/>
      <c r="G49" s="59"/>
      <c r="H49" s="59"/>
      <c r="I49" s="59"/>
      <c r="J49" s="59"/>
      <c r="K49" s="47"/>
      <c r="L49" s="68"/>
    </row>
    <row r="50" spans="1:12" ht="12.75" customHeight="1" x14ac:dyDescent="0.25">
      <c r="A50" s="16"/>
      <c r="B50" s="17"/>
      <c r="C50" s="18"/>
      <c r="D50" s="20" t="s">
        <v>41</v>
      </c>
      <c r="E50" s="40"/>
      <c r="F50" s="48"/>
      <c r="G50" s="98"/>
      <c r="H50" s="102"/>
      <c r="I50" s="102"/>
      <c r="J50" s="102"/>
      <c r="K50" s="48"/>
      <c r="L50" s="61"/>
    </row>
    <row r="51" spans="1:12" ht="12.75" customHeight="1" x14ac:dyDescent="0.25">
      <c r="A51" s="16"/>
      <c r="B51" s="17"/>
      <c r="C51" s="18"/>
      <c r="D51" s="20" t="s">
        <v>42</v>
      </c>
      <c r="E51" s="23"/>
      <c r="F51" s="47"/>
      <c r="G51" s="59"/>
      <c r="H51" s="59"/>
      <c r="I51" s="59"/>
      <c r="J51" s="59"/>
      <c r="K51" s="47"/>
      <c r="L51" s="60"/>
    </row>
    <row r="52" spans="1:12" ht="12.75" customHeight="1" x14ac:dyDescent="0.25">
      <c r="A52" s="16"/>
      <c r="B52" s="17"/>
      <c r="C52" s="18"/>
      <c r="D52" s="20" t="s">
        <v>36</v>
      </c>
      <c r="E52" s="24"/>
      <c r="F52" s="47"/>
      <c r="G52" s="59"/>
      <c r="H52" s="59"/>
      <c r="I52" s="59"/>
      <c r="J52" s="59"/>
      <c r="K52" s="47"/>
      <c r="L52" s="60"/>
    </row>
    <row r="53" spans="1:12" ht="12.75" customHeight="1" x14ac:dyDescent="0.25">
      <c r="A53" s="16"/>
      <c r="B53" s="17"/>
      <c r="C53" s="18"/>
      <c r="D53" s="20" t="s">
        <v>43</v>
      </c>
      <c r="E53" s="24"/>
      <c r="F53" s="47"/>
      <c r="G53" s="59"/>
      <c r="H53" s="59"/>
      <c r="I53" s="59"/>
      <c r="J53" s="59"/>
      <c r="K53" s="47"/>
      <c r="L53" s="60"/>
    </row>
    <row r="54" spans="1:12" ht="12.75" customHeight="1" x14ac:dyDescent="0.25">
      <c r="A54" s="16"/>
      <c r="B54" s="17"/>
      <c r="C54" s="18"/>
      <c r="D54" s="20" t="s">
        <v>45</v>
      </c>
      <c r="E54" s="24"/>
      <c r="F54" s="47"/>
      <c r="G54" s="59"/>
      <c r="H54" s="59"/>
      <c r="I54" s="59"/>
      <c r="J54" s="59"/>
      <c r="K54" s="47"/>
      <c r="L54" s="60"/>
    </row>
    <row r="55" spans="1:12" ht="12.75" customHeight="1" thickBot="1" x14ac:dyDescent="0.3">
      <c r="A55" s="16"/>
      <c r="B55" s="17"/>
      <c r="C55" s="18"/>
      <c r="D55" s="168" t="s">
        <v>37</v>
      </c>
      <c r="E55" s="183"/>
      <c r="F55" s="191">
        <f>SUM(F48:F54)</f>
        <v>0</v>
      </c>
      <c r="G55" s="192">
        <f>SUM(G48:G54)</f>
        <v>0</v>
      </c>
      <c r="H55" s="192">
        <f>SUM(H48:H54)</f>
        <v>0</v>
      </c>
      <c r="I55" s="192">
        <f>SUM(I48:I54)</f>
        <v>0</v>
      </c>
      <c r="J55" s="192">
        <f>SUM(J48:J54)</f>
        <v>0</v>
      </c>
      <c r="K55" s="193"/>
      <c r="L55" s="194"/>
    </row>
    <row r="56" spans="1:12" ht="15.75" customHeight="1" thickBot="1" x14ac:dyDescent="0.3">
      <c r="A56" s="186">
        <f>A40</f>
        <v>1</v>
      </c>
      <c r="B56" s="162">
        <f>B40</f>
        <v>3</v>
      </c>
      <c r="C56" s="220" t="s">
        <v>49</v>
      </c>
      <c r="D56" s="221"/>
      <c r="E56" s="164"/>
      <c r="F56" s="165">
        <f>F47+F55</f>
        <v>571</v>
      </c>
      <c r="G56" s="166">
        <f>G47+G55</f>
        <v>27.520000000000003</v>
      </c>
      <c r="H56" s="166">
        <f>H47+H55</f>
        <v>33.92</v>
      </c>
      <c r="I56" s="166">
        <f>I47+I55</f>
        <v>76.739999999999995</v>
      </c>
      <c r="J56" s="166">
        <f>J47+J55</f>
        <v>765.4</v>
      </c>
      <c r="K56" s="185"/>
      <c r="L56" s="187">
        <f>L55+L47</f>
        <v>109.31000000000002</v>
      </c>
    </row>
    <row r="57" spans="1:12" ht="12.75" customHeight="1" x14ac:dyDescent="0.25">
      <c r="A57" s="16">
        <v>1</v>
      </c>
      <c r="B57" s="17">
        <v>4</v>
      </c>
      <c r="C57" s="18" t="s">
        <v>24</v>
      </c>
      <c r="D57" s="28" t="s">
        <v>25</v>
      </c>
      <c r="E57" s="157" t="s">
        <v>58</v>
      </c>
      <c r="F57" s="158">
        <v>250</v>
      </c>
      <c r="G57" s="159">
        <v>14.64</v>
      </c>
      <c r="H57" s="159">
        <v>17.7</v>
      </c>
      <c r="I57" s="159">
        <v>54.47</v>
      </c>
      <c r="J57" s="184">
        <v>435.95</v>
      </c>
      <c r="K57" s="158" t="s">
        <v>59</v>
      </c>
      <c r="L57" s="161">
        <v>118.05</v>
      </c>
    </row>
    <row r="58" spans="1:12" ht="12.75" customHeight="1" x14ac:dyDescent="0.25">
      <c r="A58" s="16"/>
      <c r="B58" s="17"/>
      <c r="C58" s="18"/>
      <c r="D58" s="19" t="s">
        <v>39</v>
      </c>
      <c r="E58" s="63" t="s">
        <v>87</v>
      </c>
      <c r="F58" s="57">
        <v>60</v>
      </c>
      <c r="G58" s="71">
        <v>0.78</v>
      </c>
      <c r="H58" s="114">
        <v>1.95</v>
      </c>
      <c r="I58" s="71">
        <v>3.87</v>
      </c>
      <c r="J58" s="71">
        <v>36.24</v>
      </c>
      <c r="K58" s="214">
        <v>47</v>
      </c>
      <c r="L58" s="83">
        <v>6.86</v>
      </c>
    </row>
    <row r="59" spans="1:12" ht="12.75" customHeight="1" x14ac:dyDescent="0.25">
      <c r="A59" s="16"/>
      <c r="B59" s="17"/>
      <c r="C59" s="18"/>
      <c r="D59" s="20" t="s">
        <v>31</v>
      </c>
      <c r="E59" s="24" t="s">
        <v>80</v>
      </c>
      <c r="F59" s="64">
        <v>200</v>
      </c>
      <c r="G59" s="53">
        <v>0.13</v>
      </c>
      <c r="H59" s="116">
        <v>0.02</v>
      </c>
      <c r="I59" s="53">
        <v>15.2</v>
      </c>
      <c r="J59" s="53">
        <v>62</v>
      </c>
      <c r="K59" s="148">
        <v>262</v>
      </c>
      <c r="L59" s="84">
        <v>3.38</v>
      </c>
    </row>
    <row r="60" spans="1:12" ht="12.75" customHeight="1" x14ac:dyDescent="0.25">
      <c r="A60" s="16"/>
      <c r="B60" s="17"/>
      <c r="C60" s="18"/>
      <c r="D60" s="20" t="s">
        <v>33</v>
      </c>
      <c r="E60" s="24" t="s">
        <v>44</v>
      </c>
      <c r="F60" s="64">
        <v>30</v>
      </c>
      <c r="G60" s="53">
        <v>2.2200000000000002</v>
      </c>
      <c r="H60" s="116">
        <v>0.27</v>
      </c>
      <c r="I60" s="53">
        <v>15.83</v>
      </c>
      <c r="J60" s="53">
        <v>70</v>
      </c>
      <c r="K60" s="181" t="s">
        <v>30</v>
      </c>
      <c r="L60" s="84">
        <v>2.2999999999999998</v>
      </c>
    </row>
    <row r="61" spans="1:12" ht="12.75" customHeight="1" x14ac:dyDescent="0.25">
      <c r="A61" s="16"/>
      <c r="B61" s="17"/>
      <c r="C61" s="18"/>
      <c r="D61" s="20" t="s">
        <v>35</v>
      </c>
      <c r="E61" s="22"/>
      <c r="F61" s="66"/>
      <c r="G61" s="135"/>
      <c r="H61" s="147"/>
      <c r="I61" s="150"/>
      <c r="J61" s="150"/>
      <c r="K61" s="67"/>
      <c r="L61" s="67"/>
    </row>
    <row r="62" spans="1:12" ht="12.75" customHeight="1" x14ac:dyDescent="0.25">
      <c r="A62" s="16"/>
      <c r="B62" s="17"/>
      <c r="C62" s="18"/>
      <c r="D62" s="19" t="s">
        <v>33</v>
      </c>
      <c r="E62" s="24" t="s">
        <v>46</v>
      </c>
      <c r="F62" s="57">
        <v>20</v>
      </c>
      <c r="G62" s="71">
        <v>1.36</v>
      </c>
      <c r="H62" s="114">
        <v>0.24</v>
      </c>
      <c r="I62" s="71">
        <v>6.72</v>
      </c>
      <c r="J62" s="71">
        <v>34.159999999999997</v>
      </c>
      <c r="K62" s="148" t="s">
        <v>30</v>
      </c>
      <c r="L62" s="85">
        <v>1.92</v>
      </c>
    </row>
    <row r="63" spans="1:12" ht="12.75" customHeight="1" x14ac:dyDescent="0.25">
      <c r="A63" s="16"/>
      <c r="B63" s="17"/>
      <c r="C63" s="18"/>
      <c r="D63" s="19"/>
      <c r="E63" s="22"/>
      <c r="F63" s="66"/>
      <c r="G63" s="135"/>
      <c r="H63" s="135"/>
      <c r="I63" s="182"/>
      <c r="J63" s="182"/>
      <c r="K63" s="66"/>
      <c r="L63" s="66"/>
    </row>
    <row r="64" spans="1:12" ht="12.75" customHeight="1" x14ac:dyDescent="0.25">
      <c r="A64" s="26"/>
      <c r="B64" s="27"/>
      <c r="C64" s="28"/>
      <c r="D64" s="29" t="s">
        <v>37</v>
      </c>
      <c r="E64" s="30"/>
      <c r="F64" s="142">
        <f t="shared" ref="F64:J64" si="6">SUM(F57:F63)</f>
        <v>560</v>
      </c>
      <c r="G64" s="139">
        <f t="shared" si="6"/>
        <v>19.13</v>
      </c>
      <c r="H64" s="139">
        <f t="shared" si="6"/>
        <v>20.179999999999996</v>
      </c>
      <c r="I64" s="139">
        <f t="shared" si="6"/>
        <v>96.089999999999989</v>
      </c>
      <c r="J64" s="139">
        <f t="shared" si="6"/>
        <v>638.35</v>
      </c>
      <c r="K64" s="138"/>
      <c r="L64" s="138">
        <f>L57+L58+L59+L60+L62</f>
        <v>132.51</v>
      </c>
    </row>
    <row r="65" spans="1:12" ht="12.75" customHeight="1" x14ac:dyDescent="0.25">
      <c r="A65" s="31">
        <f t="shared" ref="A65:B65" si="7">A57</f>
        <v>1</v>
      </c>
      <c r="B65" s="32">
        <f t="shared" si="7"/>
        <v>4</v>
      </c>
      <c r="C65" s="33" t="s">
        <v>38</v>
      </c>
      <c r="D65" s="20" t="s">
        <v>39</v>
      </c>
      <c r="E65" s="63"/>
      <c r="F65" s="47"/>
      <c r="G65" s="59"/>
      <c r="H65" s="59"/>
      <c r="I65" s="59"/>
      <c r="J65" s="59"/>
      <c r="K65" s="47"/>
      <c r="L65" s="109"/>
    </row>
    <row r="66" spans="1:12" ht="12.75" customHeight="1" x14ac:dyDescent="0.25">
      <c r="A66" s="16"/>
      <c r="B66" s="17"/>
      <c r="C66" s="18"/>
      <c r="D66" s="20" t="s">
        <v>40</v>
      </c>
      <c r="E66" s="24"/>
      <c r="F66" s="47"/>
      <c r="G66" s="59"/>
      <c r="H66" s="59"/>
      <c r="I66" s="59"/>
      <c r="J66" s="59"/>
      <c r="K66" s="47"/>
      <c r="L66" s="110"/>
    </row>
    <row r="67" spans="1:12" ht="12.75" customHeight="1" x14ac:dyDescent="0.25">
      <c r="A67" s="16"/>
      <c r="B67" s="17"/>
      <c r="C67" s="18"/>
      <c r="D67" s="20" t="s">
        <v>41</v>
      </c>
      <c r="E67" s="24"/>
      <c r="F67" s="47"/>
      <c r="G67" s="98"/>
      <c r="H67" s="98"/>
      <c r="I67" s="98"/>
      <c r="J67" s="98"/>
      <c r="K67" s="47"/>
      <c r="L67" s="99"/>
    </row>
    <row r="68" spans="1:12" ht="12.75" customHeight="1" x14ac:dyDescent="0.25">
      <c r="A68" s="16"/>
      <c r="B68" s="17"/>
      <c r="C68" s="18"/>
      <c r="D68" s="20" t="s">
        <v>42</v>
      </c>
      <c r="E68" s="24"/>
      <c r="F68" s="47"/>
      <c r="G68" s="59"/>
      <c r="H68" s="59"/>
      <c r="I68" s="59"/>
      <c r="J68" s="59"/>
      <c r="K68" s="47"/>
      <c r="L68" s="101"/>
    </row>
    <row r="69" spans="1:12" ht="12.75" customHeight="1" x14ac:dyDescent="0.25">
      <c r="A69" s="16"/>
      <c r="B69" s="17"/>
      <c r="C69" s="18"/>
      <c r="D69" s="20" t="s">
        <v>36</v>
      </c>
      <c r="E69" s="63"/>
      <c r="F69" s="47"/>
      <c r="G69" s="102"/>
      <c r="H69" s="102"/>
      <c r="I69" s="102"/>
      <c r="J69" s="102"/>
      <c r="K69" s="47"/>
      <c r="L69" s="99"/>
    </row>
    <row r="70" spans="1:12" ht="12.75" customHeight="1" x14ac:dyDescent="0.25">
      <c r="A70" s="16"/>
      <c r="B70" s="17"/>
      <c r="C70" s="18"/>
      <c r="D70" s="20" t="s">
        <v>43</v>
      </c>
      <c r="E70" s="24"/>
      <c r="F70" s="47"/>
      <c r="G70" s="59"/>
      <c r="H70" s="59"/>
      <c r="I70" s="59"/>
      <c r="J70" s="59"/>
      <c r="K70" s="47"/>
      <c r="L70" s="109"/>
    </row>
    <row r="71" spans="1:12" ht="12.75" customHeight="1" x14ac:dyDescent="0.25">
      <c r="A71" s="16"/>
      <c r="B71" s="17"/>
      <c r="C71" s="18"/>
      <c r="D71" s="20" t="s">
        <v>45</v>
      </c>
      <c r="E71" s="24"/>
      <c r="F71" s="47"/>
      <c r="G71" s="59"/>
      <c r="H71" s="59"/>
      <c r="I71" s="59"/>
      <c r="J71" s="59"/>
      <c r="K71" s="47"/>
      <c r="L71" s="99"/>
    </row>
    <row r="72" spans="1:12" ht="12.75" customHeight="1" x14ac:dyDescent="0.25">
      <c r="A72" s="26"/>
      <c r="B72" s="27"/>
      <c r="C72" s="28"/>
      <c r="D72" s="43" t="s">
        <v>37</v>
      </c>
      <c r="E72" s="45"/>
      <c r="F72" s="195">
        <f>SUM(F65:F71)</f>
        <v>0</v>
      </c>
      <c r="G72" s="188">
        <f>SUM(G65:G71)</f>
        <v>0</v>
      </c>
      <c r="H72" s="188">
        <f>SUM(H65:H71)</f>
        <v>0</v>
      </c>
      <c r="I72" s="188">
        <f>SUM(I65:I71)</f>
        <v>0</v>
      </c>
      <c r="J72" s="188">
        <f>SUM(J65:J71)</f>
        <v>0</v>
      </c>
      <c r="K72" s="196"/>
      <c r="L72" s="138"/>
    </row>
    <row r="73" spans="1:12" ht="15.75" customHeight="1" thickBot="1" x14ac:dyDescent="0.3">
      <c r="A73" s="37">
        <f>A57</f>
        <v>1</v>
      </c>
      <c r="B73" s="38">
        <f>B57</f>
        <v>4</v>
      </c>
      <c r="C73" s="215" t="s">
        <v>49</v>
      </c>
      <c r="D73" s="216"/>
      <c r="E73" s="46"/>
      <c r="F73" s="81">
        <f>F64+F72</f>
        <v>560</v>
      </c>
      <c r="G73" s="82">
        <f>G64+G72</f>
        <v>19.13</v>
      </c>
      <c r="H73" s="82">
        <f>H64+H72</f>
        <v>20.179999999999996</v>
      </c>
      <c r="I73" s="82">
        <f>I64+I72</f>
        <v>96.089999999999989</v>
      </c>
      <c r="J73" s="82">
        <f>J64+J72</f>
        <v>638.35</v>
      </c>
      <c r="K73" s="81"/>
      <c r="L73" s="134">
        <f>L72+L64</f>
        <v>132.51</v>
      </c>
    </row>
    <row r="74" spans="1:12" ht="12.75" customHeight="1" x14ac:dyDescent="0.25">
      <c r="A74" s="11">
        <v>1</v>
      </c>
      <c r="B74" s="12">
        <v>5</v>
      </c>
      <c r="C74" s="13" t="s">
        <v>24</v>
      </c>
      <c r="D74" s="14" t="s">
        <v>25</v>
      </c>
      <c r="E74" s="40" t="s">
        <v>60</v>
      </c>
      <c r="F74" s="70">
        <v>240</v>
      </c>
      <c r="G74" s="53">
        <v>17.52</v>
      </c>
      <c r="H74" s="53">
        <v>25.8</v>
      </c>
      <c r="I74" s="54">
        <v>37.020000000000003</v>
      </c>
      <c r="J74" s="53">
        <v>450</v>
      </c>
      <c r="K74" s="70" t="s">
        <v>61</v>
      </c>
      <c r="L74" s="64">
        <v>65.53</v>
      </c>
    </row>
    <row r="75" spans="1:12" ht="12.75" customHeight="1" x14ac:dyDescent="0.25">
      <c r="A75" s="16"/>
      <c r="B75" s="17"/>
      <c r="C75" s="18"/>
      <c r="D75" s="19" t="s">
        <v>39</v>
      </c>
      <c r="E75" s="34" t="s">
        <v>64</v>
      </c>
      <c r="F75" s="47">
        <v>60</v>
      </c>
      <c r="G75" s="102">
        <v>0.72</v>
      </c>
      <c r="H75" s="102">
        <v>2.83</v>
      </c>
      <c r="I75" s="102">
        <v>4.62</v>
      </c>
      <c r="J75" s="102">
        <v>47</v>
      </c>
      <c r="K75" s="207" t="s">
        <v>30</v>
      </c>
      <c r="L75" s="60">
        <v>13.99</v>
      </c>
    </row>
    <row r="76" spans="1:12" ht="12.75" customHeight="1" x14ac:dyDescent="0.25">
      <c r="A76" s="16"/>
      <c r="B76" s="17"/>
      <c r="C76" s="18"/>
      <c r="D76" s="20" t="s">
        <v>31</v>
      </c>
      <c r="E76" s="24" t="s">
        <v>32</v>
      </c>
      <c r="F76" s="64">
        <v>200</v>
      </c>
      <c r="G76" s="53">
        <v>7.0000000000000007E-2</v>
      </c>
      <c r="H76" s="53">
        <v>0.2</v>
      </c>
      <c r="I76" s="54">
        <v>10.01</v>
      </c>
      <c r="J76" s="53">
        <v>40</v>
      </c>
      <c r="K76" s="64">
        <v>261</v>
      </c>
      <c r="L76" s="55">
        <v>1.74</v>
      </c>
    </row>
    <row r="77" spans="1:12" ht="12.75" customHeight="1" x14ac:dyDescent="0.25">
      <c r="A77" s="16"/>
      <c r="B77" s="17"/>
      <c r="C77" s="18"/>
      <c r="D77" s="20" t="s">
        <v>33</v>
      </c>
      <c r="E77" s="24" t="s">
        <v>44</v>
      </c>
      <c r="F77" s="64">
        <v>30</v>
      </c>
      <c r="G77" s="53">
        <v>2.2200000000000002</v>
      </c>
      <c r="H77" s="53">
        <v>0.27</v>
      </c>
      <c r="I77" s="54">
        <v>15.83</v>
      </c>
      <c r="J77" s="53">
        <v>70</v>
      </c>
      <c r="K77" s="64" t="s">
        <v>30</v>
      </c>
      <c r="L77" s="212">
        <v>2.2999999999999998</v>
      </c>
    </row>
    <row r="78" spans="1:12" ht="12.75" customHeight="1" x14ac:dyDescent="0.25">
      <c r="A78" s="16"/>
      <c r="B78" s="17"/>
      <c r="C78" s="18"/>
      <c r="D78" s="20" t="s">
        <v>35</v>
      </c>
      <c r="E78" s="24"/>
      <c r="F78" s="57"/>
      <c r="G78" s="71"/>
      <c r="H78" s="71"/>
      <c r="I78" s="72"/>
      <c r="J78" s="71"/>
      <c r="K78" s="57"/>
      <c r="L78" s="75"/>
    </row>
    <row r="79" spans="1:12" ht="12.75" customHeight="1" x14ac:dyDescent="0.25">
      <c r="A79" s="16"/>
      <c r="B79" s="17"/>
      <c r="C79" s="18"/>
      <c r="D79" s="19" t="s">
        <v>33</v>
      </c>
      <c r="E79" s="23" t="s">
        <v>46</v>
      </c>
      <c r="F79" s="57">
        <v>20</v>
      </c>
      <c r="G79" s="76">
        <v>1.36</v>
      </c>
      <c r="H79" s="76">
        <v>0.24</v>
      </c>
      <c r="I79" s="77">
        <v>6.72</v>
      </c>
      <c r="J79" s="76">
        <v>34.159999999999997</v>
      </c>
      <c r="K79" s="64" t="s">
        <v>30</v>
      </c>
      <c r="L79" s="73">
        <v>1.92</v>
      </c>
    </row>
    <row r="80" spans="1:12" ht="12.75" customHeight="1" x14ac:dyDescent="0.25">
      <c r="A80" s="16"/>
      <c r="B80" s="17"/>
      <c r="C80" s="18"/>
      <c r="D80" s="19"/>
      <c r="E80" s="22"/>
      <c r="F80" s="66"/>
      <c r="G80" s="135"/>
      <c r="H80" s="135"/>
      <c r="I80" s="135"/>
      <c r="J80" s="135"/>
      <c r="K80" s="86"/>
      <c r="L80" s="66"/>
    </row>
    <row r="81" spans="1:12" ht="12.75" customHeight="1" x14ac:dyDescent="0.25">
      <c r="A81" s="26"/>
      <c r="B81" s="27"/>
      <c r="C81" s="28"/>
      <c r="D81" s="29" t="s">
        <v>37</v>
      </c>
      <c r="E81" s="30"/>
      <c r="F81" s="142">
        <f>SUM(F74:F80)</f>
        <v>550</v>
      </c>
      <c r="G81" s="139">
        <f>SUM(G74:G80)</f>
        <v>21.889999999999997</v>
      </c>
      <c r="H81" s="139">
        <f>SUM(H74:H80)</f>
        <v>29.34</v>
      </c>
      <c r="I81" s="139">
        <f>SUM(I74:I80)</f>
        <v>74.2</v>
      </c>
      <c r="J81" s="139">
        <f>SUM(J74:J80)</f>
        <v>641.16</v>
      </c>
      <c r="K81" s="197"/>
      <c r="L81" s="138">
        <f>L74+L75+L76+L77+L79</f>
        <v>85.47999999999999</v>
      </c>
    </row>
    <row r="82" spans="1:12" ht="12.75" customHeight="1" x14ac:dyDescent="0.25">
      <c r="A82" s="31">
        <f>A74</f>
        <v>1</v>
      </c>
      <c r="B82" s="32">
        <f>B74</f>
        <v>5</v>
      </c>
      <c r="C82" s="33" t="s">
        <v>38</v>
      </c>
      <c r="D82" s="20" t="s">
        <v>39</v>
      </c>
      <c r="E82" s="24"/>
      <c r="F82" s="47"/>
      <c r="G82" s="98"/>
      <c r="H82" s="98"/>
      <c r="I82" s="107"/>
      <c r="J82" s="98"/>
      <c r="K82" s="47"/>
      <c r="L82" s="101"/>
    </row>
    <row r="83" spans="1:12" ht="12.75" customHeight="1" x14ac:dyDescent="0.25">
      <c r="A83" s="16"/>
      <c r="B83" s="17"/>
      <c r="C83" s="18"/>
      <c r="D83" s="20" t="s">
        <v>40</v>
      </c>
      <c r="E83" s="24"/>
      <c r="F83" s="47"/>
      <c r="G83" s="59"/>
      <c r="H83" s="59"/>
      <c r="I83" s="108"/>
      <c r="J83" s="59"/>
      <c r="K83" s="47"/>
      <c r="L83" s="101"/>
    </row>
    <row r="84" spans="1:12" ht="12.75" customHeight="1" x14ac:dyDescent="0.25">
      <c r="A84" s="16"/>
      <c r="B84" s="17"/>
      <c r="C84" s="18"/>
      <c r="D84" s="20" t="s">
        <v>41</v>
      </c>
      <c r="E84" s="40"/>
      <c r="F84" s="48"/>
      <c r="G84" s="98"/>
      <c r="H84" s="98"/>
      <c r="I84" s="107"/>
      <c r="J84" s="98"/>
      <c r="K84" s="48"/>
      <c r="L84" s="101"/>
    </row>
    <row r="85" spans="1:12" ht="12.75" customHeight="1" x14ac:dyDescent="0.25">
      <c r="A85" s="16"/>
      <c r="B85" s="17"/>
      <c r="C85" s="18"/>
      <c r="D85" s="20" t="s">
        <v>42</v>
      </c>
      <c r="E85" s="22"/>
      <c r="F85" s="66"/>
      <c r="G85" s="135"/>
      <c r="H85" s="135"/>
      <c r="I85" s="135"/>
      <c r="J85" s="135"/>
      <c r="K85" s="86"/>
      <c r="L85" s="198"/>
    </row>
    <row r="86" spans="1:12" ht="12.75" customHeight="1" x14ac:dyDescent="0.25">
      <c r="A86" s="16"/>
      <c r="B86" s="17"/>
      <c r="C86" s="18"/>
      <c r="D86" s="20" t="s">
        <v>36</v>
      </c>
      <c r="E86" s="24"/>
      <c r="F86" s="47"/>
      <c r="G86" s="59"/>
      <c r="H86" s="59"/>
      <c r="I86" s="59"/>
      <c r="J86" s="59"/>
      <c r="K86" s="47"/>
      <c r="L86" s="101"/>
    </row>
    <row r="87" spans="1:12" ht="12.75" customHeight="1" x14ac:dyDescent="0.25">
      <c r="A87" s="16"/>
      <c r="B87" s="17"/>
      <c r="C87" s="18"/>
      <c r="D87" s="20" t="s">
        <v>43</v>
      </c>
      <c r="E87" s="24"/>
      <c r="F87" s="47"/>
      <c r="G87" s="59"/>
      <c r="H87" s="59"/>
      <c r="I87" s="59"/>
      <c r="J87" s="59"/>
      <c r="K87" s="47"/>
      <c r="L87" s="101"/>
    </row>
    <row r="88" spans="1:12" ht="12.75" customHeight="1" x14ac:dyDescent="0.25">
      <c r="A88" s="16"/>
      <c r="B88" s="17"/>
      <c r="C88" s="18"/>
      <c r="D88" s="20" t="s">
        <v>45</v>
      </c>
      <c r="E88" s="24"/>
      <c r="F88" s="47"/>
      <c r="G88" s="59"/>
      <c r="H88" s="59"/>
      <c r="I88" s="59"/>
      <c r="J88" s="59"/>
      <c r="K88" s="47"/>
      <c r="L88" s="101"/>
    </row>
    <row r="89" spans="1:12" ht="12.75" customHeight="1" x14ac:dyDescent="0.25">
      <c r="A89" s="26"/>
      <c r="B89" s="27"/>
      <c r="C89" s="28"/>
      <c r="D89" s="29" t="s">
        <v>37</v>
      </c>
      <c r="E89" s="30"/>
      <c r="F89" s="142">
        <f>SUM(F82:F88)</f>
        <v>0</v>
      </c>
      <c r="G89" s="139">
        <f>SUM(G82:G88)</f>
        <v>0</v>
      </c>
      <c r="H89" s="139">
        <f>SUM(H82:H88)</f>
        <v>0</v>
      </c>
      <c r="I89" s="139">
        <f>SUM(I82:I88)</f>
        <v>0</v>
      </c>
      <c r="J89" s="139">
        <f>SUM(J82:J88)</f>
        <v>0</v>
      </c>
      <c r="K89" s="138"/>
      <c r="L89" s="138"/>
    </row>
    <row r="90" spans="1:12" ht="15.75" customHeight="1" thickBot="1" x14ac:dyDescent="0.3">
      <c r="A90" s="37">
        <f>A74</f>
        <v>1</v>
      </c>
      <c r="B90" s="38">
        <f>B74</f>
        <v>5</v>
      </c>
      <c r="C90" s="215" t="s">
        <v>49</v>
      </c>
      <c r="D90" s="216"/>
      <c r="E90" s="46"/>
      <c r="F90" s="81">
        <f>F81+F89</f>
        <v>550</v>
      </c>
      <c r="G90" s="82">
        <f>G81+G89</f>
        <v>21.889999999999997</v>
      </c>
      <c r="H90" s="82">
        <f>H81+H89</f>
        <v>29.34</v>
      </c>
      <c r="I90" s="82">
        <f>I81+I89</f>
        <v>74.2</v>
      </c>
      <c r="J90" s="82">
        <f>J81+J89</f>
        <v>641.16</v>
      </c>
      <c r="K90" s="81"/>
      <c r="L90" s="134">
        <f>L89+L81</f>
        <v>85.47999999999999</v>
      </c>
    </row>
    <row r="91" spans="1:12" ht="12.75" customHeight="1" x14ac:dyDescent="0.25">
      <c r="A91" s="11">
        <v>2</v>
      </c>
      <c r="B91" s="12">
        <v>1</v>
      </c>
      <c r="C91" s="13" t="s">
        <v>24</v>
      </c>
      <c r="D91" s="14" t="s">
        <v>25</v>
      </c>
      <c r="E91" s="199" t="s">
        <v>70</v>
      </c>
      <c r="F91" s="56">
        <v>160</v>
      </c>
      <c r="G91" s="87">
        <v>2.3199999999999998</v>
      </c>
      <c r="H91" s="87">
        <v>3.96</v>
      </c>
      <c r="I91" s="88">
        <v>28.97</v>
      </c>
      <c r="J91" s="87">
        <v>161</v>
      </c>
      <c r="K91" s="56">
        <v>182</v>
      </c>
      <c r="L91" s="89">
        <v>19.66</v>
      </c>
    </row>
    <row r="92" spans="1:12" ht="12.75" customHeight="1" x14ac:dyDescent="0.25">
      <c r="A92" s="16"/>
      <c r="B92" s="17"/>
      <c r="C92" s="18"/>
      <c r="D92" s="19" t="s">
        <v>39</v>
      </c>
      <c r="E92" s="22"/>
      <c r="F92" s="66"/>
      <c r="G92" s="135"/>
      <c r="H92" s="135"/>
      <c r="I92" s="135"/>
      <c r="J92" s="135"/>
      <c r="K92" s="86"/>
      <c r="L92" s="198"/>
    </row>
    <row r="93" spans="1:12" ht="12.75" customHeight="1" x14ac:dyDescent="0.25">
      <c r="A93" s="16"/>
      <c r="B93" s="17"/>
      <c r="C93" s="18"/>
      <c r="D93" s="20" t="s">
        <v>31</v>
      </c>
      <c r="E93" s="23" t="s">
        <v>62</v>
      </c>
      <c r="F93" s="57">
        <v>200</v>
      </c>
      <c r="G93" s="90">
        <v>4.08</v>
      </c>
      <c r="H93" s="90">
        <v>3.54</v>
      </c>
      <c r="I93" s="91">
        <v>17.579999999999998</v>
      </c>
      <c r="J93" s="90">
        <v>118</v>
      </c>
      <c r="K93" s="57">
        <v>266</v>
      </c>
      <c r="L93" s="84">
        <v>20.02</v>
      </c>
    </row>
    <row r="94" spans="1:12" ht="12.75" customHeight="1" x14ac:dyDescent="0.25">
      <c r="A94" s="16"/>
      <c r="B94" s="17"/>
      <c r="C94" s="18"/>
      <c r="D94" s="20" t="s">
        <v>33</v>
      </c>
      <c r="E94" s="63" t="s">
        <v>44</v>
      </c>
      <c r="F94" s="57">
        <v>30</v>
      </c>
      <c r="G94" s="71">
        <v>2.2200000000000002</v>
      </c>
      <c r="H94" s="71">
        <v>0.27</v>
      </c>
      <c r="I94" s="72">
        <v>15.83</v>
      </c>
      <c r="J94" s="71">
        <v>70</v>
      </c>
      <c r="K94" s="57" t="s">
        <v>30</v>
      </c>
      <c r="L94" s="73">
        <v>2.99</v>
      </c>
    </row>
    <row r="95" spans="1:12" ht="12.75" customHeight="1" x14ac:dyDescent="0.25">
      <c r="A95" s="16"/>
      <c r="B95" s="17"/>
      <c r="C95" s="18"/>
      <c r="D95" s="20" t="s">
        <v>33</v>
      </c>
      <c r="E95" s="24" t="s">
        <v>46</v>
      </c>
      <c r="F95" s="57">
        <v>30</v>
      </c>
      <c r="G95" s="71">
        <v>2.04</v>
      </c>
      <c r="H95" s="71">
        <v>0.36</v>
      </c>
      <c r="I95" s="72">
        <v>10.08</v>
      </c>
      <c r="J95" s="71">
        <v>51</v>
      </c>
      <c r="K95" s="57" t="s">
        <v>30</v>
      </c>
      <c r="L95" s="73">
        <v>2.88</v>
      </c>
    </row>
    <row r="96" spans="1:12" ht="12.75" customHeight="1" x14ac:dyDescent="0.25">
      <c r="A96" s="16"/>
      <c r="B96" s="17"/>
      <c r="C96" s="18"/>
      <c r="D96" s="20" t="s">
        <v>35</v>
      </c>
      <c r="E96" s="24" t="s">
        <v>78</v>
      </c>
      <c r="F96" s="57">
        <v>100</v>
      </c>
      <c r="G96" s="53">
        <v>0.4</v>
      </c>
      <c r="H96" s="53">
        <v>0.4</v>
      </c>
      <c r="I96" s="54">
        <v>9.8000000000000007</v>
      </c>
      <c r="J96" s="53">
        <v>47</v>
      </c>
      <c r="K96" s="57">
        <v>231</v>
      </c>
      <c r="L96" s="84">
        <v>9.75</v>
      </c>
    </row>
    <row r="97" spans="1:14" ht="12.75" customHeight="1" x14ac:dyDescent="0.25">
      <c r="A97" s="16"/>
      <c r="B97" s="17"/>
      <c r="C97" s="18"/>
      <c r="D97" s="23" t="s">
        <v>28</v>
      </c>
      <c r="E97" s="200" t="s">
        <v>71</v>
      </c>
      <c r="F97" s="57">
        <v>15</v>
      </c>
      <c r="G97" s="92">
        <v>3.48</v>
      </c>
      <c r="H97" s="92">
        <v>4.43</v>
      </c>
      <c r="I97" s="93">
        <v>0</v>
      </c>
      <c r="J97" s="90">
        <v>54</v>
      </c>
      <c r="K97" s="57">
        <v>10</v>
      </c>
      <c r="L97" s="84">
        <v>16.29</v>
      </c>
    </row>
    <row r="98" spans="1:14" ht="12.75" customHeight="1" x14ac:dyDescent="0.25">
      <c r="A98" s="26"/>
      <c r="B98" s="27"/>
      <c r="C98" s="18"/>
      <c r="D98" s="190" t="s">
        <v>73</v>
      </c>
      <c r="E98" s="201" t="s">
        <v>74</v>
      </c>
      <c r="F98" s="66">
        <v>10</v>
      </c>
      <c r="G98" s="135">
        <v>0.08</v>
      </c>
      <c r="H98" s="135">
        <v>7.25</v>
      </c>
      <c r="I98" s="135">
        <v>0.13</v>
      </c>
      <c r="J98" s="135">
        <v>66</v>
      </c>
      <c r="K98" s="86">
        <v>11</v>
      </c>
      <c r="L98" s="198">
        <v>14.41</v>
      </c>
    </row>
    <row r="99" spans="1:14" ht="12.75" customHeight="1" x14ac:dyDescent="0.25">
      <c r="A99" s="31">
        <f t="shared" ref="A99:B99" si="8">A91</f>
        <v>2</v>
      </c>
      <c r="B99" s="32">
        <f t="shared" si="8"/>
        <v>1</v>
      </c>
      <c r="C99" s="28"/>
      <c r="D99" s="29" t="s">
        <v>37</v>
      </c>
      <c r="E99" s="30"/>
      <c r="F99" s="142">
        <f>SUM(F91:F98)</f>
        <v>545</v>
      </c>
      <c r="G99" s="139">
        <f>SUM(G91:G98)</f>
        <v>14.620000000000001</v>
      </c>
      <c r="H99" s="139">
        <f>SUM(H91:H98)</f>
        <v>20.21</v>
      </c>
      <c r="I99" s="139">
        <f>SUM(I91:I98)</f>
        <v>82.389999999999986</v>
      </c>
      <c r="J99" s="139">
        <f>SUM(J91:J98)</f>
        <v>567</v>
      </c>
      <c r="K99" s="197"/>
      <c r="L99" s="138">
        <f>L91+L93+L94+L95+L96+L97+L98</f>
        <v>86</v>
      </c>
    </row>
    <row r="100" spans="1:14" ht="12.75" customHeight="1" x14ac:dyDescent="0.25">
      <c r="A100" s="16"/>
      <c r="B100" s="17"/>
      <c r="C100" s="33" t="s">
        <v>38</v>
      </c>
      <c r="D100" s="20" t="s">
        <v>39</v>
      </c>
      <c r="E100" s="202"/>
      <c r="F100" s="47"/>
      <c r="G100" s="102"/>
      <c r="H100" s="102"/>
      <c r="I100" s="102"/>
      <c r="J100" s="102"/>
      <c r="K100" s="47"/>
      <c r="L100" s="101"/>
    </row>
    <row r="101" spans="1:14" ht="12.75" customHeight="1" x14ac:dyDescent="0.25">
      <c r="A101" s="16"/>
      <c r="B101" s="17"/>
      <c r="C101" s="18"/>
      <c r="D101" s="20" t="s">
        <v>40</v>
      </c>
      <c r="E101" s="23"/>
      <c r="F101" s="47"/>
      <c r="G101" s="59"/>
      <c r="H101" s="59"/>
      <c r="I101" s="59"/>
      <c r="J101" s="59"/>
      <c r="K101" s="47"/>
      <c r="L101" s="99"/>
      <c r="N101" s="62"/>
    </row>
    <row r="102" spans="1:14" ht="12.75" customHeight="1" x14ac:dyDescent="0.25">
      <c r="A102" s="16"/>
      <c r="B102" s="17"/>
      <c r="C102" s="18"/>
      <c r="D102" s="20" t="s">
        <v>41</v>
      </c>
      <c r="E102" s="40"/>
      <c r="F102" s="48"/>
      <c r="G102" s="98"/>
      <c r="H102" s="102"/>
      <c r="I102" s="102"/>
      <c r="J102" s="102"/>
      <c r="K102" s="48"/>
      <c r="L102" s="100"/>
    </row>
    <row r="103" spans="1:14" ht="12.75" customHeight="1" x14ac:dyDescent="0.25">
      <c r="A103" s="16"/>
      <c r="B103" s="17"/>
      <c r="C103" s="18"/>
      <c r="D103" s="20" t="s">
        <v>42</v>
      </c>
      <c r="E103" s="23"/>
      <c r="F103" s="47"/>
      <c r="G103" s="59"/>
      <c r="H103" s="59"/>
      <c r="I103" s="59"/>
      <c r="J103" s="59"/>
      <c r="K103" s="47"/>
      <c r="L103" s="101"/>
    </row>
    <row r="104" spans="1:14" ht="12.75" customHeight="1" x14ac:dyDescent="0.25">
      <c r="A104" s="16"/>
      <c r="B104" s="17"/>
      <c r="C104" s="18"/>
      <c r="D104" s="20" t="s">
        <v>36</v>
      </c>
      <c r="E104" s="24"/>
      <c r="F104" s="47"/>
      <c r="G104" s="59"/>
      <c r="H104" s="59"/>
      <c r="I104" s="59"/>
      <c r="J104" s="59"/>
      <c r="K104" s="47"/>
      <c r="L104" s="101"/>
    </row>
    <row r="105" spans="1:14" ht="12.75" customHeight="1" x14ac:dyDescent="0.25">
      <c r="A105" s="16"/>
      <c r="B105" s="17"/>
      <c r="C105" s="18"/>
      <c r="D105" s="20" t="s">
        <v>43</v>
      </c>
      <c r="E105" s="24"/>
      <c r="F105" s="47"/>
      <c r="G105" s="106"/>
      <c r="H105" s="102"/>
      <c r="I105" s="102"/>
      <c r="J105" s="102"/>
      <c r="K105" s="47"/>
      <c r="L105" s="100"/>
    </row>
    <row r="106" spans="1:14" ht="12.75" customHeight="1" x14ac:dyDescent="0.25">
      <c r="A106" s="16"/>
      <c r="B106" s="17"/>
      <c r="C106" s="18"/>
      <c r="D106" s="20" t="s">
        <v>45</v>
      </c>
      <c r="E106" s="24"/>
      <c r="F106" s="47"/>
      <c r="G106" s="102"/>
      <c r="H106" s="102"/>
      <c r="I106" s="102"/>
      <c r="J106" s="102"/>
      <c r="K106" s="47"/>
      <c r="L106" s="100"/>
    </row>
    <row r="107" spans="1:14" ht="12.75" customHeight="1" thickBot="1" x14ac:dyDescent="0.3">
      <c r="A107" s="37">
        <f>A91</f>
        <v>2</v>
      </c>
      <c r="B107" s="38">
        <f>B91</f>
        <v>1</v>
      </c>
      <c r="C107" s="28"/>
      <c r="D107" s="29" t="s">
        <v>37</v>
      </c>
      <c r="E107" s="45"/>
      <c r="F107" s="195">
        <f>SUM(F100:F106)</f>
        <v>0</v>
      </c>
      <c r="G107" s="188">
        <f>SUM(G100:G106)</f>
        <v>0</v>
      </c>
      <c r="H107" s="188">
        <f>SUM(H100:H106)</f>
        <v>0</v>
      </c>
      <c r="I107" s="188">
        <f>SUM(I100:I106)</f>
        <v>0</v>
      </c>
      <c r="J107" s="188">
        <f>SUM(J100:J106)</f>
        <v>0</v>
      </c>
      <c r="K107" s="94"/>
      <c r="L107" s="138"/>
    </row>
    <row r="108" spans="1:14" ht="12.75" customHeight="1" thickBot="1" x14ac:dyDescent="0.3">
      <c r="A108" s="39">
        <v>2</v>
      </c>
      <c r="B108" s="17">
        <v>2</v>
      </c>
      <c r="C108" s="215" t="s">
        <v>49</v>
      </c>
      <c r="D108" s="216"/>
      <c r="E108" s="46"/>
      <c r="F108" s="81">
        <f>F99+F107</f>
        <v>545</v>
      </c>
      <c r="G108" s="82">
        <f>G99+G107</f>
        <v>14.620000000000001</v>
      </c>
      <c r="H108" s="82">
        <f>H99+H107</f>
        <v>20.21</v>
      </c>
      <c r="I108" s="82">
        <f>I99+I107</f>
        <v>82.389999999999986</v>
      </c>
      <c r="J108" s="82">
        <f>J99+J107</f>
        <v>567</v>
      </c>
      <c r="K108" s="81"/>
      <c r="L108" s="134">
        <f>L99+L107</f>
        <v>86</v>
      </c>
    </row>
    <row r="109" spans="1:14" ht="12.75" customHeight="1" x14ac:dyDescent="0.25">
      <c r="A109" s="39"/>
      <c r="B109" s="17"/>
      <c r="C109" s="13" t="s">
        <v>24</v>
      </c>
      <c r="D109" s="14" t="s">
        <v>25</v>
      </c>
      <c r="E109" s="24" t="s">
        <v>76</v>
      </c>
      <c r="F109" s="57">
        <v>240</v>
      </c>
      <c r="G109" s="92">
        <v>15.12</v>
      </c>
      <c r="H109" s="92">
        <v>9.92</v>
      </c>
      <c r="I109" s="93">
        <v>41.43</v>
      </c>
      <c r="J109" s="92">
        <v>313.2</v>
      </c>
      <c r="K109" s="57" t="s">
        <v>77</v>
      </c>
      <c r="L109" s="73">
        <v>71.599999999999994</v>
      </c>
    </row>
    <row r="110" spans="1:14" ht="12.75" customHeight="1" x14ac:dyDescent="0.25">
      <c r="A110" s="39"/>
      <c r="B110" s="17"/>
      <c r="C110" s="18"/>
      <c r="D110" s="19" t="s">
        <v>39</v>
      </c>
      <c r="E110" s="15" t="s">
        <v>64</v>
      </c>
      <c r="F110" s="57">
        <v>60</v>
      </c>
      <c r="G110" s="92">
        <v>0.72</v>
      </c>
      <c r="H110" s="92">
        <v>2.83</v>
      </c>
      <c r="I110" s="93">
        <v>4.62</v>
      </c>
      <c r="J110" s="92">
        <v>47</v>
      </c>
      <c r="K110" s="57" t="s">
        <v>30</v>
      </c>
      <c r="L110" s="73">
        <v>13.99</v>
      </c>
    </row>
    <row r="111" spans="1:14" ht="12.75" customHeight="1" x14ac:dyDescent="0.25">
      <c r="A111" s="39"/>
      <c r="B111" s="17"/>
      <c r="C111" s="18"/>
      <c r="D111" s="20" t="s">
        <v>31</v>
      </c>
      <c r="E111" s="203" t="s">
        <v>79</v>
      </c>
      <c r="F111" s="57">
        <v>200</v>
      </c>
      <c r="G111" s="76">
        <v>1</v>
      </c>
      <c r="H111" s="76">
        <v>0</v>
      </c>
      <c r="I111" s="77">
        <v>20</v>
      </c>
      <c r="J111" s="76">
        <v>42</v>
      </c>
      <c r="K111" s="57" t="s">
        <v>30</v>
      </c>
      <c r="L111" s="73">
        <v>24.44</v>
      </c>
    </row>
    <row r="112" spans="1:14" ht="12.75" customHeight="1" x14ac:dyDescent="0.25">
      <c r="A112" s="39"/>
      <c r="B112" s="17"/>
      <c r="C112" s="18"/>
      <c r="D112" s="20" t="s">
        <v>33</v>
      </c>
      <c r="E112" s="15" t="s">
        <v>44</v>
      </c>
      <c r="F112" s="57">
        <v>30</v>
      </c>
      <c r="G112" s="71">
        <v>2.2200000000000002</v>
      </c>
      <c r="H112" s="71">
        <v>0.27</v>
      </c>
      <c r="I112" s="72">
        <v>15.83</v>
      </c>
      <c r="J112" s="71">
        <v>70</v>
      </c>
      <c r="K112" s="57" t="s">
        <v>30</v>
      </c>
      <c r="L112" s="73">
        <v>2.2999999999999998</v>
      </c>
    </row>
    <row r="113" spans="1:12" ht="12.75" customHeight="1" x14ac:dyDescent="0.25">
      <c r="A113" s="39"/>
      <c r="B113" s="17"/>
      <c r="C113" s="18"/>
      <c r="D113" s="20" t="s">
        <v>35</v>
      </c>
      <c r="E113" s="22"/>
      <c r="F113" s="66"/>
      <c r="G113" s="135"/>
      <c r="H113" s="135"/>
      <c r="I113" s="135"/>
      <c r="J113" s="135"/>
      <c r="K113" s="94"/>
      <c r="L113" s="198"/>
    </row>
    <row r="114" spans="1:12" ht="12.75" customHeight="1" x14ac:dyDescent="0.25">
      <c r="A114" s="39"/>
      <c r="B114" s="17"/>
      <c r="C114" s="18"/>
      <c r="D114" s="19" t="s">
        <v>33</v>
      </c>
      <c r="E114" s="15" t="s">
        <v>46</v>
      </c>
      <c r="F114" s="57">
        <v>20</v>
      </c>
      <c r="G114" s="71">
        <v>1.36</v>
      </c>
      <c r="H114" s="71">
        <v>0.24</v>
      </c>
      <c r="I114" s="72">
        <v>6.72</v>
      </c>
      <c r="J114" s="71">
        <v>34.159999999999997</v>
      </c>
      <c r="K114" s="57" t="s">
        <v>30</v>
      </c>
      <c r="L114" s="73">
        <v>1.92</v>
      </c>
    </row>
    <row r="115" spans="1:12" ht="12.75" customHeight="1" x14ac:dyDescent="0.25">
      <c r="A115" s="41"/>
      <c r="B115" s="27"/>
      <c r="C115" s="18"/>
      <c r="D115" s="19"/>
      <c r="E115" s="15"/>
      <c r="F115" s="25"/>
      <c r="G115" s="21"/>
      <c r="H115" s="21"/>
      <c r="I115" s="21"/>
      <c r="J115" s="21"/>
      <c r="K115" s="47"/>
      <c r="L115" s="36"/>
    </row>
    <row r="116" spans="1:12" ht="12.75" customHeight="1" x14ac:dyDescent="0.25">
      <c r="A116" s="32">
        <f t="shared" ref="A116:B116" si="9">A108</f>
        <v>2</v>
      </c>
      <c r="B116" s="32">
        <f t="shared" si="9"/>
        <v>2</v>
      </c>
      <c r="C116" s="28"/>
      <c r="D116" s="29" t="s">
        <v>37</v>
      </c>
      <c r="E116" s="30"/>
      <c r="F116" s="142">
        <f t="shared" ref="F116:J116" si="10">SUM(F109:F115)</f>
        <v>550</v>
      </c>
      <c r="G116" s="139">
        <f t="shared" si="10"/>
        <v>20.419999999999998</v>
      </c>
      <c r="H116" s="139">
        <f t="shared" si="10"/>
        <v>13.26</v>
      </c>
      <c r="I116" s="139">
        <f t="shared" si="10"/>
        <v>88.6</v>
      </c>
      <c r="J116" s="139">
        <f t="shared" si="10"/>
        <v>506.36</v>
      </c>
      <c r="K116" s="138"/>
      <c r="L116" s="189">
        <f>L109+L110+L111+L112+L114</f>
        <v>114.24999999999999</v>
      </c>
    </row>
    <row r="117" spans="1:12" ht="12.75" customHeight="1" x14ac:dyDescent="0.25">
      <c r="A117" s="39"/>
      <c r="B117" s="17"/>
      <c r="C117" s="33" t="s">
        <v>38</v>
      </c>
      <c r="D117" s="20" t="s">
        <v>39</v>
      </c>
      <c r="E117" s="202"/>
      <c r="F117" s="47"/>
      <c r="G117" s="102"/>
      <c r="H117" s="102"/>
      <c r="I117" s="102"/>
      <c r="J117" s="102"/>
      <c r="K117" s="47"/>
      <c r="L117" s="60"/>
    </row>
    <row r="118" spans="1:12" ht="12.75" customHeight="1" x14ac:dyDescent="0.25">
      <c r="A118" s="39"/>
      <c r="B118" s="17"/>
      <c r="C118" s="18"/>
      <c r="D118" s="20" t="s">
        <v>40</v>
      </c>
      <c r="E118" s="24"/>
      <c r="F118" s="47"/>
      <c r="G118" s="59"/>
      <c r="H118" s="59"/>
      <c r="I118" s="59"/>
      <c r="J118" s="59"/>
      <c r="K118" s="47"/>
      <c r="L118" s="68"/>
    </row>
    <row r="119" spans="1:12" ht="12.75" customHeight="1" x14ac:dyDescent="0.25">
      <c r="A119" s="39"/>
      <c r="B119" s="17"/>
      <c r="C119" s="18"/>
      <c r="D119" s="20" t="s">
        <v>41</v>
      </c>
      <c r="E119" s="203"/>
      <c r="F119" s="47"/>
      <c r="G119" s="59"/>
      <c r="H119" s="59"/>
      <c r="I119" s="59"/>
      <c r="J119" s="98"/>
      <c r="K119" s="208"/>
      <c r="L119" s="68"/>
    </row>
    <row r="120" spans="1:12" ht="12.75" customHeight="1" x14ac:dyDescent="0.25">
      <c r="A120" s="39"/>
      <c r="B120" s="17"/>
      <c r="C120" s="18"/>
      <c r="D120" s="20" t="s">
        <v>42</v>
      </c>
      <c r="E120" s="204"/>
      <c r="F120" s="48"/>
      <c r="G120" s="59"/>
      <c r="H120" s="59"/>
      <c r="I120" s="59"/>
      <c r="J120" s="59"/>
      <c r="K120" s="208"/>
      <c r="L120" s="60"/>
    </row>
    <row r="121" spans="1:12" ht="12.75" customHeight="1" x14ac:dyDescent="0.25">
      <c r="A121" s="39"/>
      <c r="B121" s="17"/>
      <c r="C121" s="18"/>
      <c r="D121" s="20" t="s">
        <v>36</v>
      </c>
      <c r="E121" s="24"/>
      <c r="F121" s="47"/>
      <c r="G121" s="59"/>
      <c r="H121" s="59"/>
      <c r="I121" s="59"/>
      <c r="J121" s="59"/>
      <c r="K121" s="47"/>
      <c r="L121" s="101"/>
    </row>
    <row r="122" spans="1:12" ht="12.75" customHeight="1" x14ac:dyDescent="0.25">
      <c r="A122" s="39"/>
      <c r="B122" s="17"/>
      <c r="C122" s="18"/>
      <c r="D122" s="20" t="s">
        <v>43</v>
      </c>
      <c r="E122" s="15"/>
      <c r="F122" s="47"/>
      <c r="G122" s="59"/>
      <c r="H122" s="59"/>
      <c r="I122" s="59"/>
      <c r="J122" s="59"/>
      <c r="K122" s="47"/>
      <c r="L122" s="101"/>
    </row>
    <row r="123" spans="1:12" ht="12.75" customHeight="1" x14ac:dyDescent="0.25">
      <c r="A123" s="39"/>
      <c r="B123" s="17"/>
      <c r="C123" s="18"/>
      <c r="D123" s="20" t="s">
        <v>45</v>
      </c>
      <c r="E123" s="15"/>
      <c r="F123" s="47"/>
      <c r="G123" s="59"/>
      <c r="H123" s="59"/>
      <c r="I123" s="59"/>
      <c r="J123" s="59"/>
      <c r="K123" s="47"/>
      <c r="L123" s="101"/>
    </row>
    <row r="124" spans="1:12" ht="12.75" customHeight="1" thickBot="1" x14ac:dyDescent="0.3">
      <c r="A124" s="44">
        <f>A108</f>
        <v>2</v>
      </c>
      <c r="B124" s="44">
        <f>B108</f>
        <v>2</v>
      </c>
      <c r="C124" s="28"/>
      <c r="D124" s="29" t="s">
        <v>37</v>
      </c>
      <c r="E124" s="30"/>
      <c r="F124" s="142">
        <f>SUM(F117:F123)</f>
        <v>0</v>
      </c>
      <c r="G124" s="139">
        <f>SUM(G117:G123)</f>
        <v>0</v>
      </c>
      <c r="H124" s="139">
        <f>SUM(H117:H123)</f>
        <v>0</v>
      </c>
      <c r="I124" s="139">
        <f>SUM(I117:I123)</f>
        <v>0</v>
      </c>
      <c r="J124" s="139">
        <f>SUM(J117:J123)</f>
        <v>0</v>
      </c>
      <c r="K124" s="139"/>
      <c r="L124" s="138"/>
    </row>
    <row r="125" spans="1:12" ht="12.75" customHeight="1" thickBot="1" x14ac:dyDescent="0.3">
      <c r="A125" s="11">
        <v>2</v>
      </c>
      <c r="B125" s="12">
        <v>3</v>
      </c>
      <c r="C125" s="215" t="s">
        <v>49</v>
      </c>
      <c r="D125" s="216"/>
      <c r="E125" s="46"/>
      <c r="F125" s="81">
        <f>F116+F124</f>
        <v>550</v>
      </c>
      <c r="G125" s="82">
        <f>G116+G124</f>
        <v>20.419999999999998</v>
      </c>
      <c r="H125" s="82">
        <f>H116+H124</f>
        <v>13.26</v>
      </c>
      <c r="I125" s="82">
        <f>I116+I124</f>
        <v>88.6</v>
      </c>
      <c r="J125" s="82">
        <f>J116+J124</f>
        <v>506.36</v>
      </c>
      <c r="K125" s="81"/>
      <c r="L125" s="134">
        <f>L116+L124</f>
        <v>114.24999999999999</v>
      </c>
    </row>
    <row r="126" spans="1:12" ht="12.75" customHeight="1" x14ac:dyDescent="0.25">
      <c r="A126" s="16"/>
      <c r="B126" s="17"/>
      <c r="C126" s="13" t="s">
        <v>24</v>
      </c>
      <c r="D126" s="14" t="s">
        <v>25</v>
      </c>
      <c r="E126" s="40" t="s">
        <v>65</v>
      </c>
      <c r="F126" s="58">
        <v>170</v>
      </c>
      <c r="G126" s="90">
        <v>8.8000000000000007</v>
      </c>
      <c r="H126" s="90">
        <v>15.93</v>
      </c>
      <c r="I126" s="91">
        <v>19.829999999999998</v>
      </c>
      <c r="J126" s="90">
        <v>242</v>
      </c>
      <c r="K126" s="58" t="s">
        <v>66</v>
      </c>
      <c r="L126" s="73">
        <v>83.42</v>
      </c>
    </row>
    <row r="127" spans="1:12" ht="12.75" customHeight="1" x14ac:dyDescent="0.25">
      <c r="A127" s="16"/>
      <c r="B127" s="17"/>
      <c r="C127" s="18"/>
      <c r="D127" s="19"/>
      <c r="E127" s="22"/>
      <c r="F127" s="66"/>
      <c r="G127" s="135"/>
      <c r="H127" s="135"/>
      <c r="I127" s="135"/>
      <c r="J127" s="80"/>
      <c r="K127" s="66"/>
      <c r="L127" s="66"/>
    </row>
    <row r="128" spans="1:12" ht="15.75" customHeight="1" x14ac:dyDescent="0.25">
      <c r="A128" s="16"/>
      <c r="B128" s="17"/>
      <c r="C128" s="18"/>
      <c r="D128" s="20" t="s">
        <v>31</v>
      </c>
      <c r="E128" s="24" t="s">
        <v>56</v>
      </c>
      <c r="F128" s="57">
        <v>200</v>
      </c>
      <c r="G128" s="71">
        <v>3.16</v>
      </c>
      <c r="H128" s="71">
        <v>2.68</v>
      </c>
      <c r="I128" s="72">
        <v>15.94</v>
      </c>
      <c r="J128" s="71">
        <v>50</v>
      </c>
      <c r="K128" s="57">
        <v>264</v>
      </c>
      <c r="L128" s="73">
        <v>15.14</v>
      </c>
    </row>
    <row r="129" spans="1:12" ht="12.75" customHeight="1" x14ac:dyDescent="0.25">
      <c r="A129" s="16"/>
      <c r="B129" s="17"/>
      <c r="C129" s="18"/>
      <c r="D129" s="20" t="s">
        <v>33</v>
      </c>
      <c r="E129" s="24" t="s">
        <v>44</v>
      </c>
      <c r="F129" s="57">
        <v>39</v>
      </c>
      <c r="G129" s="71">
        <v>2.89</v>
      </c>
      <c r="H129" s="71">
        <v>0.35</v>
      </c>
      <c r="I129" s="72">
        <v>19.149999999999999</v>
      </c>
      <c r="J129" s="71">
        <v>91.44</v>
      </c>
      <c r="K129" s="57" t="s">
        <v>30</v>
      </c>
      <c r="L129" s="84">
        <v>2.95</v>
      </c>
    </row>
    <row r="130" spans="1:12" ht="12.75" customHeight="1" x14ac:dyDescent="0.25">
      <c r="A130" s="16"/>
      <c r="B130" s="17"/>
      <c r="C130" s="18"/>
      <c r="D130" s="213" t="s">
        <v>28</v>
      </c>
      <c r="E130" s="63" t="s">
        <v>71</v>
      </c>
      <c r="F130" s="57">
        <v>15</v>
      </c>
      <c r="G130" s="71">
        <v>3.48</v>
      </c>
      <c r="H130" s="71">
        <v>4.43</v>
      </c>
      <c r="I130" s="114">
        <v>0</v>
      </c>
      <c r="J130" s="71">
        <v>54</v>
      </c>
      <c r="K130" s="57" t="s">
        <v>30</v>
      </c>
      <c r="L130" s="84">
        <v>16.29</v>
      </c>
    </row>
    <row r="131" spans="1:12" ht="12.75" customHeight="1" x14ac:dyDescent="0.25">
      <c r="A131" s="16"/>
      <c r="B131" s="17"/>
      <c r="C131" s="18"/>
      <c r="D131" s="20" t="s">
        <v>35</v>
      </c>
      <c r="E131" s="24" t="s">
        <v>48</v>
      </c>
      <c r="F131" s="57">
        <v>100</v>
      </c>
      <c r="G131" s="71">
        <v>0.4</v>
      </c>
      <c r="H131" s="71">
        <v>0.4</v>
      </c>
      <c r="I131" s="71">
        <v>9.8000000000000007</v>
      </c>
      <c r="J131" s="71">
        <v>47</v>
      </c>
      <c r="K131" s="57">
        <v>231</v>
      </c>
      <c r="L131" s="84">
        <v>10.24</v>
      </c>
    </row>
    <row r="132" spans="1:12" ht="12.75" customHeight="1" x14ac:dyDescent="0.25">
      <c r="A132" s="31">
        <f>A125</f>
        <v>2</v>
      </c>
      <c r="B132" s="32">
        <f>B125</f>
        <v>3</v>
      </c>
      <c r="C132" s="28"/>
      <c r="D132" s="29" t="s">
        <v>37</v>
      </c>
      <c r="E132" s="30"/>
      <c r="F132" s="142">
        <f>SUM(F126:F131)</f>
        <v>524</v>
      </c>
      <c r="G132" s="139">
        <f>SUM(G126:G131)</f>
        <v>18.73</v>
      </c>
      <c r="H132" s="139">
        <f>SUM(H126:H131)</f>
        <v>23.79</v>
      </c>
      <c r="I132" s="139">
        <f>SUM(I126:I131)</f>
        <v>64.72</v>
      </c>
      <c r="J132" s="139">
        <f>SUM(J126:J131)</f>
        <v>484.44</v>
      </c>
      <c r="K132" s="138"/>
      <c r="L132" s="189">
        <f>L126+L128+L129+L130+L131</f>
        <v>128.04000000000002</v>
      </c>
    </row>
    <row r="133" spans="1:12" ht="12.75" customHeight="1" x14ac:dyDescent="0.25">
      <c r="A133" s="16"/>
      <c r="B133" s="17"/>
      <c r="C133" s="33" t="s">
        <v>38</v>
      </c>
      <c r="D133" s="20" t="s">
        <v>39</v>
      </c>
      <c r="E133" s="23"/>
      <c r="F133" s="47"/>
      <c r="G133" s="102"/>
      <c r="H133" s="102"/>
      <c r="I133" s="102"/>
      <c r="J133" s="102"/>
      <c r="K133" s="47"/>
      <c r="L133" s="60"/>
    </row>
    <row r="134" spans="1:12" ht="12.75" customHeight="1" x14ac:dyDescent="0.25">
      <c r="A134" s="16"/>
      <c r="B134" s="17"/>
      <c r="C134" s="18"/>
      <c r="D134" s="20" t="s">
        <v>40</v>
      </c>
      <c r="E134" s="24"/>
      <c r="F134" s="47"/>
      <c r="G134" s="59"/>
      <c r="H134" s="59"/>
      <c r="I134" s="59"/>
      <c r="J134" s="59"/>
      <c r="K134" s="47"/>
      <c r="L134" s="104"/>
    </row>
    <row r="135" spans="1:12" ht="12.75" customHeight="1" x14ac:dyDescent="0.25">
      <c r="A135" s="16"/>
      <c r="B135" s="17"/>
      <c r="C135" s="18"/>
      <c r="D135" s="20" t="s">
        <v>41</v>
      </c>
      <c r="E135" s="63"/>
      <c r="F135" s="47"/>
      <c r="G135" s="59"/>
      <c r="H135" s="59"/>
      <c r="I135" s="59"/>
      <c r="J135" s="59"/>
      <c r="K135" s="206"/>
      <c r="L135" s="105"/>
    </row>
    <row r="136" spans="1:12" ht="12.75" customHeight="1" x14ac:dyDescent="0.25">
      <c r="A136" s="16"/>
      <c r="B136" s="17"/>
      <c r="C136" s="18"/>
      <c r="D136" s="20" t="s">
        <v>42</v>
      </c>
      <c r="E136" s="63"/>
      <c r="F136" s="47"/>
      <c r="G136" s="59"/>
      <c r="H136" s="59"/>
      <c r="I136" s="59"/>
      <c r="J136" s="59"/>
      <c r="K136" s="47"/>
      <c r="L136" s="110"/>
    </row>
    <row r="137" spans="1:12" ht="12.75" customHeight="1" x14ac:dyDescent="0.25">
      <c r="A137" s="16"/>
      <c r="B137" s="17"/>
      <c r="C137" s="18"/>
      <c r="D137" s="20" t="s">
        <v>36</v>
      </c>
      <c r="E137" s="63"/>
      <c r="F137" s="47"/>
      <c r="G137" s="102"/>
      <c r="H137" s="102"/>
      <c r="I137" s="102"/>
      <c r="J137" s="102"/>
      <c r="K137" s="47"/>
      <c r="L137" s="99"/>
    </row>
    <row r="138" spans="1:12" ht="12.75" customHeight="1" x14ac:dyDescent="0.25">
      <c r="A138" s="16"/>
      <c r="B138" s="17"/>
      <c r="C138" s="18"/>
      <c r="D138" s="20" t="s">
        <v>43</v>
      </c>
      <c r="E138" s="49"/>
      <c r="F138" s="50"/>
      <c r="G138" s="103"/>
      <c r="H138" s="103"/>
      <c r="I138" s="59"/>
      <c r="J138" s="59"/>
      <c r="K138" s="50"/>
      <c r="L138" s="50"/>
    </row>
    <row r="139" spans="1:12" ht="12.75" customHeight="1" x14ac:dyDescent="0.25">
      <c r="A139" s="16"/>
      <c r="B139" s="17"/>
      <c r="C139" s="18"/>
      <c r="D139" s="20" t="s">
        <v>45</v>
      </c>
      <c r="E139" s="24"/>
      <c r="F139" s="47"/>
      <c r="G139" s="59"/>
      <c r="H139" s="59"/>
      <c r="I139" s="59"/>
      <c r="J139" s="59"/>
      <c r="K139" s="47"/>
      <c r="L139" s="47"/>
    </row>
    <row r="140" spans="1:12" ht="12.75" customHeight="1" thickBot="1" x14ac:dyDescent="0.3">
      <c r="A140" s="37">
        <f>A125</f>
        <v>2</v>
      </c>
      <c r="B140" s="38">
        <f>B125</f>
        <v>3</v>
      </c>
      <c r="C140" s="28"/>
      <c r="D140" s="29" t="s">
        <v>37</v>
      </c>
      <c r="E140" s="30"/>
      <c r="F140" s="142">
        <f>SUM(F133:F139)</f>
        <v>0</v>
      </c>
      <c r="G140" s="139">
        <f>SUM(G133:G139)</f>
        <v>0</v>
      </c>
      <c r="H140" s="139">
        <f>SUM(H133:H139)</f>
        <v>0</v>
      </c>
      <c r="I140" s="139">
        <f>SUM(I133:I139)</f>
        <v>0</v>
      </c>
      <c r="J140" s="139">
        <f>SUM(J133:J139)</f>
        <v>0</v>
      </c>
      <c r="K140" s="139"/>
      <c r="L140" s="138">
        <f>L133+L134+L135+L136+L137+L138+L139</f>
        <v>0</v>
      </c>
    </row>
    <row r="141" spans="1:12" ht="12.75" customHeight="1" thickBot="1" x14ac:dyDescent="0.3">
      <c r="A141" s="11">
        <v>2</v>
      </c>
      <c r="B141" s="12">
        <v>4</v>
      </c>
      <c r="C141" s="215" t="s">
        <v>49</v>
      </c>
      <c r="D141" s="216"/>
      <c r="E141" s="46"/>
      <c r="F141" s="81">
        <f>F132+F140</f>
        <v>524</v>
      </c>
      <c r="G141" s="82">
        <f>G132+G140</f>
        <v>18.73</v>
      </c>
      <c r="H141" s="82">
        <f>H132+H140</f>
        <v>23.79</v>
      </c>
      <c r="I141" s="82">
        <f>I132+I140</f>
        <v>64.72</v>
      </c>
      <c r="J141" s="82">
        <f>J132+J140</f>
        <v>484.44</v>
      </c>
      <c r="K141" s="81"/>
      <c r="L141" s="134">
        <f>L132+L140</f>
        <v>128.04000000000002</v>
      </c>
    </row>
    <row r="142" spans="1:12" ht="12.75" customHeight="1" x14ac:dyDescent="0.25">
      <c r="A142" s="16"/>
      <c r="B142" s="17"/>
      <c r="C142" s="13" t="s">
        <v>24</v>
      </c>
      <c r="D142" s="14" t="s">
        <v>25</v>
      </c>
      <c r="E142" s="24" t="s">
        <v>67</v>
      </c>
      <c r="F142" s="57">
        <v>200</v>
      </c>
      <c r="G142" s="92">
        <v>12.4</v>
      </c>
      <c r="H142" s="92">
        <v>9.36</v>
      </c>
      <c r="I142" s="93">
        <v>33.450000000000003</v>
      </c>
      <c r="J142" s="92">
        <v>352.5</v>
      </c>
      <c r="K142" s="57" t="s">
        <v>68</v>
      </c>
      <c r="L142" s="73">
        <v>76.84</v>
      </c>
    </row>
    <row r="143" spans="1:12" ht="12.75" customHeight="1" x14ac:dyDescent="0.25">
      <c r="A143" s="16"/>
      <c r="B143" s="17"/>
      <c r="C143" s="18"/>
      <c r="D143" s="19" t="s">
        <v>39</v>
      </c>
      <c r="E143" s="202" t="s">
        <v>81</v>
      </c>
      <c r="F143" s="57">
        <v>60</v>
      </c>
      <c r="G143" s="76">
        <v>0.83</v>
      </c>
      <c r="H143" s="76">
        <v>2.7</v>
      </c>
      <c r="I143" s="77">
        <v>4.5999999999999996</v>
      </c>
      <c r="J143" s="76">
        <v>45.6</v>
      </c>
      <c r="K143" s="57" t="s">
        <v>30</v>
      </c>
      <c r="L143" s="73">
        <v>4.1100000000000003</v>
      </c>
    </row>
    <row r="144" spans="1:12" ht="12.75" customHeight="1" x14ac:dyDescent="0.25">
      <c r="A144" s="16"/>
      <c r="B144" s="17"/>
      <c r="C144" s="18"/>
      <c r="D144" s="20" t="s">
        <v>31</v>
      </c>
      <c r="E144" s="24" t="s">
        <v>32</v>
      </c>
      <c r="F144" s="57">
        <v>200</v>
      </c>
      <c r="G144" s="71">
        <v>7.0000000000000007E-2</v>
      </c>
      <c r="H144" s="71">
        <v>0.2</v>
      </c>
      <c r="I144" s="72">
        <v>10.01</v>
      </c>
      <c r="J144" s="71">
        <v>40</v>
      </c>
      <c r="K144" s="57">
        <v>261</v>
      </c>
      <c r="L144" s="73">
        <v>1.74</v>
      </c>
    </row>
    <row r="145" spans="1:12" ht="12.75" customHeight="1" x14ac:dyDescent="0.25">
      <c r="A145" s="16"/>
      <c r="B145" s="17"/>
      <c r="C145" s="18"/>
      <c r="D145" s="20" t="s">
        <v>33</v>
      </c>
      <c r="E145" s="24" t="s">
        <v>44</v>
      </c>
      <c r="F145" s="57">
        <v>30</v>
      </c>
      <c r="G145" s="71">
        <v>2.2200000000000002</v>
      </c>
      <c r="H145" s="71">
        <v>0.27</v>
      </c>
      <c r="I145" s="72">
        <v>15.83</v>
      </c>
      <c r="J145" s="71">
        <v>70</v>
      </c>
      <c r="K145" s="57" t="s">
        <v>30</v>
      </c>
      <c r="L145" s="73">
        <v>2.2999999999999998</v>
      </c>
    </row>
    <row r="146" spans="1:12" ht="12.75" customHeight="1" x14ac:dyDescent="0.25">
      <c r="A146" s="16"/>
      <c r="B146" s="17"/>
      <c r="C146" s="18"/>
      <c r="D146" s="20" t="s">
        <v>35</v>
      </c>
      <c r="E146" s="22"/>
      <c r="F146" s="66"/>
      <c r="G146" s="135"/>
      <c r="H146" s="135"/>
      <c r="I146" s="135"/>
      <c r="J146" s="135"/>
      <c r="K146" s="66"/>
      <c r="L146" s="198"/>
    </row>
    <row r="147" spans="1:12" ht="12.75" customHeight="1" x14ac:dyDescent="0.25">
      <c r="A147" s="16"/>
      <c r="B147" s="17"/>
      <c r="C147" s="18"/>
      <c r="D147" s="19" t="s">
        <v>33</v>
      </c>
      <c r="E147" s="24" t="s">
        <v>46</v>
      </c>
      <c r="F147" s="57">
        <v>20</v>
      </c>
      <c r="G147" s="71">
        <v>1.36</v>
      </c>
      <c r="H147" s="71">
        <v>0.24</v>
      </c>
      <c r="I147" s="72">
        <v>6.72</v>
      </c>
      <c r="J147" s="71">
        <v>34.159999999999997</v>
      </c>
      <c r="K147" s="57" t="s">
        <v>30</v>
      </c>
      <c r="L147" s="73">
        <v>1.92</v>
      </c>
    </row>
    <row r="148" spans="1:12" ht="12.75" customHeight="1" x14ac:dyDescent="0.25">
      <c r="A148" s="31">
        <f>A141</f>
        <v>2</v>
      </c>
      <c r="B148" s="32">
        <f>B141</f>
        <v>4</v>
      </c>
      <c r="C148" s="28"/>
      <c r="D148" s="29" t="s">
        <v>37</v>
      </c>
      <c r="E148" s="30"/>
      <c r="F148" s="142">
        <f>SUM(F142:F147)</f>
        <v>510</v>
      </c>
      <c r="G148" s="139">
        <f>SUM(G142:G147)</f>
        <v>16.880000000000003</v>
      </c>
      <c r="H148" s="139">
        <f>SUM(H142:H147)</f>
        <v>12.769999999999998</v>
      </c>
      <c r="I148" s="139">
        <f>SUM(I142:I147)</f>
        <v>70.61</v>
      </c>
      <c r="J148" s="139">
        <f>SUM(J142:J147)</f>
        <v>542.26</v>
      </c>
      <c r="K148" s="139"/>
      <c r="L148" s="138">
        <f>L142+L143+L144+L145+L147</f>
        <v>86.91</v>
      </c>
    </row>
    <row r="149" spans="1:12" ht="12.75" customHeight="1" x14ac:dyDescent="0.25">
      <c r="A149" s="16"/>
      <c r="B149" s="17"/>
      <c r="C149" s="33" t="s">
        <v>38</v>
      </c>
      <c r="D149" s="20" t="s">
        <v>39</v>
      </c>
      <c r="E149" s="63"/>
      <c r="F149" s="47"/>
      <c r="G149" s="98"/>
      <c r="H149" s="98"/>
      <c r="I149" s="98"/>
      <c r="J149" s="98"/>
      <c r="K149" s="47"/>
      <c r="L149" s="99"/>
    </row>
    <row r="150" spans="1:12" ht="12.75" customHeight="1" x14ac:dyDescent="0.25">
      <c r="A150" s="16"/>
      <c r="B150" s="17"/>
      <c r="C150" s="18"/>
      <c r="D150" s="20" t="s">
        <v>40</v>
      </c>
      <c r="E150" s="24"/>
      <c r="F150" s="47"/>
      <c r="G150" s="59"/>
      <c r="H150" s="59"/>
      <c r="I150" s="59"/>
      <c r="J150" s="59"/>
      <c r="K150" s="47"/>
      <c r="L150" s="99"/>
    </row>
    <row r="151" spans="1:12" ht="12.75" customHeight="1" x14ac:dyDescent="0.25">
      <c r="A151" s="16"/>
      <c r="B151" s="17"/>
      <c r="C151" s="18"/>
      <c r="D151" s="20" t="s">
        <v>41</v>
      </c>
      <c r="E151" s="24"/>
      <c r="F151" s="47"/>
      <c r="G151" s="59"/>
      <c r="H151" s="59"/>
      <c r="I151" s="59"/>
      <c r="J151" s="59"/>
      <c r="K151" s="47"/>
      <c r="L151" s="99"/>
    </row>
    <row r="152" spans="1:12" ht="12.75" customHeight="1" x14ac:dyDescent="0.25">
      <c r="A152" s="16"/>
      <c r="B152" s="17"/>
      <c r="C152" s="18"/>
      <c r="D152" s="20" t="s">
        <v>42</v>
      </c>
      <c r="E152" s="22"/>
      <c r="F152" s="66"/>
      <c r="G152" s="135"/>
      <c r="H152" s="135"/>
      <c r="I152" s="135"/>
      <c r="J152" s="135"/>
      <c r="K152" s="66"/>
      <c r="L152" s="66"/>
    </row>
    <row r="153" spans="1:12" ht="12.75" customHeight="1" x14ac:dyDescent="0.25">
      <c r="A153" s="16"/>
      <c r="B153" s="17"/>
      <c r="C153" s="18"/>
      <c r="D153" s="20" t="s">
        <v>36</v>
      </c>
      <c r="E153" s="63"/>
      <c r="F153" s="47"/>
      <c r="G153" s="59"/>
      <c r="H153" s="59"/>
      <c r="I153" s="59"/>
      <c r="J153" s="59"/>
      <c r="K153" s="207"/>
      <c r="L153" s="101"/>
    </row>
    <row r="154" spans="1:12" ht="12.75" customHeight="1" x14ac:dyDescent="0.25">
      <c r="A154" s="16"/>
      <c r="B154" s="17"/>
      <c r="C154" s="18"/>
      <c r="D154" s="20" t="s">
        <v>43</v>
      </c>
      <c r="E154" s="49"/>
      <c r="F154" s="50"/>
      <c r="G154" s="103"/>
      <c r="H154" s="103"/>
      <c r="I154" s="59"/>
      <c r="J154" s="59"/>
      <c r="K154" s="47"/>
      <c r="L154" s="101"/>
    </row>
    <row r="155" spans="1:12" ht="12.75" customHeight="1" x14ac:dyDescent="0.25">
      <c r="A155" s="16"/>
      <c r="B155" s="17"/>
      <c r="C155" s="18"/>
      <c r="D155" s="20" t="s">
        <v>45</v>
      </c>
      <c r="E155" s="24"/>
      <c r="F155" s="47"/>
      <c r="G155" s="59"/>
      <c r="H155" s="59"/>
      <c r="I155" s="59"/>
      <c r="J155" s="59"/>
      <c r="K155" s="47"/>
      <c r="L155" s="99"/>
    </row>
    <row r="156" spans="1:12" ht="12.75" customHeight="1" thickBot="1" x14ac:dyDescent="0.3">
      <c r="A156" s="37">
        <f>A141</f>
        <v>2</v>
      </c>
      <c r="B156" s="38">
        <f>B141</f>
        <v>4</v>
      </c>
      <c r="C156" s="28"/>
      <c r="D156" s="29" t="s">
        <v>37</v>
      </c>
      <c r="E156" s="30"/>
      <c r="F156" s="142">
        <f>SUM(F149:F155)</f>
        <v>0</v>
      </c>
      <c r="G156" s="139">
        <f>SUM(G149:G155)</f>
        <v>0</v>
      </c>
      <c r="H156" s="139">
        <f>SUM(H149:H155)</f>
        <v>0</v>
      </c>
      <c r="I156" s="139">
        <f>SUM(I149:I155)</f>
        <v>0</v>
      </c>
      <c r="J156" s="139">
        <f>SUM(J149:J155)</f>
        <v>0</v>
      </c>
      <c r="K156" s="139"/>
      <c r="L156" s="138"/>
    </row>
    <row r="157" spans="1:12" ht="12.75" customHeight="1" thickBot="1" x14ac:dyDescent="0.3">
      <c r="A157" s="11">
        <v>2</v>
      </c>
      <c r="B157" s="12">
        <v>5</v>
      </c>
      <c r="C157" s="215" t="s">
        <v>49</v>
      </c>
      <c r="D157" s="216"/>
      <c r="E157" s="46"/>
      <c r="F157" s="81">
        <f>F148+F156</f>
        <v>510</v>
      </c>
      <c r="G157" s="82">
        <f>G148+G156</f>
        <v>16.880000000000003</v>
      </c>
      <c r="H157" s="82">
        <f>H148+H156</f>
        <v>12.769999999999998</v>
      </c>
      <c r="I157" s="82">
        <f>I148+I156</f>
        <v>70.61</v>
      </c>
      <c r="J157" s="82">
        <f>J148+J156</f>
        <v>542.26</v>
      </c>
      <c r="K157" s="81"/>
      <c r="L157" s="134">
        <f>L148+L156</f>
        <v>86.91</v>
      </c>
    </row>
    <row r="158" spans="1:12" ht="12.75" customHeight="1" x14ac:dyDescent="0.25">
      <c r="A158" s="16"/>
      <c r="B158" s="17"/>
      <c r="C158" s="13" t="s">
        <v>24</v>
      </c>
      <c r="D158" s="14" t="s">
        <v>25</v>
      </c>
      <c r="E158" s="202" t="s">
        <v>82</v>
      </c>
      <c r="F158" s="57">
        <v>240</v>
      </c>
      <c r="G158" s="71">
        <v>12.12</v>
      </c>
      <c r="H158" s="71">
        <v>12.91</v>
      </c>
      <c r="I158" s="72">
        <v>28.68</v>
      </c>
      <c r="J158" s="71">
        <v>279.5</v>
      </c>
      <c r="K158" s="57" t="s">
        <v>85</v>
      </c>
      <c r="L158" s="84">
        <v>47.7</v>
      </c>
    </row>
    <row r="159" spans="1:12" ht="12.75" customHeight="1" x14ac:dyDescent="0.25">
      <c r="A159" s="16"/>
      <c r="B159" s="17"/>
      <c r="C159" s="18"/>
      <c r="D159" s="19" t="s">
        <v>28</v>
      </c>
      <c r="E159" s="205" t="s">
        <v>83</v>
      </c>
      <c r="F159" s="57">
        <v>17.5</v>
      </c>
      <c r="G159" s="76">
        <v>1.5</v>
      </c>
      <c r="H159" s="76">
        <v>4.9000000000000004</v>
      </c>
      <c r="I159" s="77">
        <v>0.56000000000000005</v>
      </c>
      <c r="J159" s="76">
        <v>52.85</v>
      </c>
      <c r="K159" s="57" t="s">
        <v>30</v>
      </c>
      <c r="L159" s="73">
        <v>15.03</v>
      </c>
    </row>
    <row r="160" spans="1:12" ht="12.75" customHeight="1" x14ac:dyDescent="0.25">
      <c r="A160" s="16"/>
      <c r="B160" s="17"/>
      <c r="C160" s="18"/>
      <c r="D160" s="20" t="s">
        <v>31</v>
      </c>
      <c r="E160" s="15" t="s">
        <v>72</v>
      </c>
      <c r="F160" s="57">
        <v>200</v>
      </c>
      <c r="G160" s="90">
        <v>0.13</v>
      </c>
      <c r="H160" s="76">
        <v>0.02</v>
      </c>
      <c r="I160" s="77">
        <v>15.2</v>
      </c>
      <c r="J160" s="76">
        <v>62</v>
      </c>
      <c r="K160" s="57">
        <v>262</v>
      </c>
      <c r="L160" s="95">
        <v>3.38</v>
      </c>
    </row>
    <row r="161" spans="1:12" ht="12.75" customHeight="1" x14ac:dyDescent="0.25">
      <c r="A161" s="16"/>
      <c r="B161" s="17"/>
      <c r="C161" s="18"/>
      <c r="D161" s="20" t="s">
        <v>33</v>
      </c>
      <c r="E161" s="203" t="s">
        <v>84</v>
      </c>
      <c r="F161" s="57">
        <v>30</v>
      </c>
      <c r="G161" s="71">
        <v>2.2200000000000002</v>
      </c>
      <c r="H161" s="71">
        <v>0.27</v>
      </c>
      <c r="I161" s="72">
        <v>15.83</v>
      </c>
      <c r="J161" s="71">
        <v>70</v>
      </c>
      <c r="K161" s="57" t="s">
        <v>30</v>
      </c>
      <c r="L161" s="73">
        <v>2.2999999999999998</v>
      </c>
    </row>
    <row r="162" spans="1:12" ht="12.75" customHeight="1" x14ac:dyDescent="0.25">
      <c r="A162" s="16"/>
      <c r="B162" s="17"/>
      <c r="C162" s="18"/>
      <c r="D162" s="20" t="s">
        <v>35</v>
      </c>
      <c r="E162" s="22"/>
      <c r="F162" s="66"/>
      <c r="G162" s="135"/>
      <c r="H162" s="135"/>
      <c r="I162" s="135"/>
      <c r="J162" s="135"/>
      <c r="K162" s="66"/>
      <c r="L162" s="66"/>
    </row>
    <row r="163" spans="1:12" ht="12.75" customHeight="1" x14ac:dyDescent="0.25">
      <c r="A163" s="16"/>
      <c r="B163" s="17"/>
      <c r="C163" s="18"/>
      <c r="D163" s="19" t="s">
        <v>33</v>
      </c>
      <c r="E163" s="15" t="s">
        <v>46</v>
      </c>
      <c r="F163" s="57">
        <v>30</v>
      </c>
      <c r="G163" s="71">
        <v>2.04</v>
      </c>
      <c r="H163" s="71">
        <v>0.36</v>
      </c>
      <c r="I163" s="72">
        <v>10.08</v>
      </c>
      <c r="J163" s="71">
        <v>51</v>
      </c>
      <c r="K163" s="57" t="s">
        <v>30</v>
      </c>
      <c r="L163" s="75">
        <v>2.88</v>
      </c>
    </row>
    <row r="164" spans="1:12" ht="12.75" customHeight="1" x14ac:dyDescent="0.25">
      <c r="A164" s="31">
        <f>A157</f>
        <v>2</v>
      </c>
      <c r="B164" s="32">
        <f>B157</f>
        <v>5</v>
      </c>
      <c r="C164" s="28"/>
      <c r="D164" s="29" t="s">
        <v>37</v>
      </c>
      <c r="E164" s="30"/>
      <c r="F164" s="142">
        <f>SUM(F158:F163)</f>
        <v>517.5</v>
      </c>
      <c r="G164" s="139">
        <f>SUM(G158:G163)</f>
        <v>18.010000000000002</v>
      </c>
      <c r="H164" s="139">
        <f>SUM(H158:H163)</f>
        <v>18.46</v>
      </c>
      <c r="I164" s="139">
        <f>SUM(I158:I163)</f>
        <v>70.349999999999994</v>
      </c>
      <c r="J164" s="139">
        <f>SUM(J158:J163)</f>
        <v>515.35</v>
      </c>
      <c r="K164" s="138"/>
      <c r="L164" s="138">
        <f>L158+L159+L160+L161+L163</f>
        <v>71.289999999999992</v>
      </c>
    </row>
    <row r="165" spans="1:12" ht="12.75" customHeight="1" x14ac:dyDescent="0.25">
      <c r="A165" s="16"/>
      <c r="B165" s="17"/>
      <c r="C165" s="33" t="s">
        <v>38</v>
      </c>
      <c r="D165" s="20" t="s">
        <v>39</v>
      </c>
      <c r="E165" s="203"/>
      <c r="F165" s="47"/>
      <c r="G165" s="98"/>
      <c r="H165" s="98"/>
      <c r="I165" s="98"/>
      <c r="J165" s="98"/>
      <c r="K165" s="47"/>
      <c r="L165" s="99"/>
    </row>
    <row r="166" spans="1:12" ht="12.75" customHeight="1" x14ac:dyDescent="0.25">
      <c r="A166" s="16"/>
      <c r="B166" s="17"/>
      <c r="C166" s="18"/>
      <c r="D166" s="20" t="s">
        <v>40</v>
      </c>
      <c r="E166" s="15"/>
      <c r="F166" s="47"/>
      <c r="G166" s="59"/>
      <c r="H166" s="59"/>
      <c r="I166" s="59"/>
      <c r="J166" s="59"/>
      <c r="K166" s="47"/>
      <c r="L166" s="100"/>
    </row>
    <row r="167" spans="1:12" ht="12.75" customHeight="1" x14ac:dyDescent="0.25">
      <c r="A167" s="16"/>
      <c r="B167" s="17"/>
      <c r="C167" s="18"/>
      <c r="D167" s="20" t="s">
        <v>41</v>
      </c>
      <c r="E167" s="35"/>
      <c r="F167" s="48"/>
      <c r="G167" s="59"/>
      <c r="H167" s="59"/>
      <c r="I167" s="59"/>
      <c r="J167" s="59"/>
      <c r="K167" s="48"/>
      <c r="L167" s="47"/>
    </row>
    <row r="168" spans="1:12" ht="12.75" customHeight="1" x14ac:dyDescent="0.25">
      <c r="A168" s="16"/>
      <c r="B168" s="17"/>
      <c r="C168" s="18"/>
      <c r="D168" s="20" t="s">
        <v>42</v>
      </c>
      <c r="E168" s="15"/>
      <c r="F168" s="47"/>
      <c r="G168" s="59"/>
      <c r="H168" s="59"/>
      <c r="I168" s="59"/>
      <c r="J168" s="59"/>
      <c r="K168" s="47"/>
      <c r="L168" s="101"/>
    </row>
    <row r="169" spans="1:12" ht="12.75" customHeight="1" x14ac:dyDescent="0.25">
      <c r="A169" s="16"/>
      <c r="B169" s="17"/>
      <c r="C169" s="18"/>
      <c r="D169" s="20" t="s">
        <v>36</v>
      </c>
      <c r="E169" s="15"/>
      <c r="F169" s="47"/>
      <c r="G169" s="59"/>
      <c r="H169" s="59"/>
      <c r="I169" s="59"/>
      <c r="J169" s="59"/>
      <c r="K169" s="47"/>
      <c r="L169" s="100"/>
    </row>
    <row r="170" spans="1:12" ht="12.75" customHeight="1" x14ac:dyDescent="0.25">
      <c r="A170" s="16"/>
      <c r="B170" s="17"/>
      <c r="C170" s="18"/>
      <c r="D170" s="20" t="s">
        <v>43</v>
      </c>
      <c r="E170" s="15"/>
      <c r="F170" s="47"/>
      <c r="G170" s="59"/>
      <c r="H170" s="59"/>
      <c r="I170" s="59"/>
      <c r="J170" s="59"/>
      <c r="K170" s="47"/>
      <c r="L170" s="100"/>
    </row>
    <row r="171" spans="1:12" ht="12.75" customHeight="1" x14ac:dyDescent="0.25">
      <c r="A171" s="16"/>
      <c r="B171" s="17"/>
      <c r="C171" s="18"/>
      <c r="D171" s="20" t="s">
        <v>45</v>
      </c>
      <c r="E171" s="15"/>
      <c r="F171" s="47"/>
      <c r="G171" s="59"/>
      <c r="H171" s="59"/>
      <c r="I171" s="59"/>
      <c r="J171" s="59"/>
      <c r="K171" s="47"/>
      <c r="L171" s="99"/>
    </row>
    <row r="172" spans="1:12" ht="12.75" customHeight="1" thickBot="1" x14ac:dyDescent="0.3">
      <c r="A172" s="37">
        <f>A157</f>
        <v>2</v>
      </c>
      <c r="B172" s="38">
        <f>B157</f>
        <v>5</v>
      </c>
      <c r="C172" s="28"/>
      <c r="D172" s="29" t="s">
        <v>37</v>
      </c>
      <c r="E172" s="30"/>
      <c r="F172" s="142">
        <f>SUM(F165:F171)</f>
        <v>0</v>
      </c>
      <c r="G172" s="139">
        <f>SUM(G165:G171)</f>
        <v>0</v>
      </c>
      <c r="H172" s="139">
        <f>SUM(H165:H171)</f>
        <v>0</v>
      </c>
      <c r="I172" s="139">
        <f>SUM(I165:I171)</f>
        <v>0</v>
      </c>
      <c r="J172" s="139">
        <f>SUM(J165:J171)</f>
        <v>0</v>
      </c>
      <c r="K172" s="139"/>
      <c r="L172" s="189"/>
    </row>
    <row r="173" spans="1:12" ht="12.75" customHeight="1" thickBot="1" x14ac:dyDescent="0.3">
      <c r="A173" s="51"/>
      <c r="B173" s="52"/>
      <c r="C173" s="215" t="s">
        <v>49</v>
      </c>
      <c r="D173" s="216"/>
      <c r="E173" s="46"/>
      <c r="F173" s="81">
        <f>F164+F172</f>
        <v>517.5</v>
      </c>
      <c r="G173" s="82">
        <f>G164+G172</f>
        <v>18.010000000000002</v>
      </c>
      <c r="H173" s="82">
        <f>H164+H172</f>
        <v>18.46</v>
      </c>
      <c r="I173" s="82">
        <f>I164+I172</f>
        <v>70.349999999999994</v>
      </c>
      <c r="J173" s="82">
        <f>J164+J172</f>
        <v>515.35</v>
      </c>
      <c r="K173" s="81"/>
      <c r="L173" s="134">
        <f>L164+L172</f>
        <v>71.289999999999992</v>
      </c>
    </row>
    <row r="174" spans="1:12" ht="12.75" customHeight="1" thickBot="1" x14ac:dyDescent="0.3">
      <c r="C174" s="217" t="s">
        <v>75</v>
      </c>
      <c r="D174" s="218"/>
      <c r="E174" s="219"/>
      <c r="F174" s="96">
        <f>(F22+F39+F56+F73+F90+F108+F125+F141+F157+F173)/(IF(F22=0,0,1)+IF(F39=0,0,1)+IF(F56=0,0,1)+IF(F73=0,0,1)+IF(F90=0,0,1)+IF(F108=0,0,1)+IF(F125=0,0,1)+IF(F141=0,0,1)+IF(F157=0,0,1)+IF(F173=0,0,1))</f>
        <v>550.5</v>
      </c>
      <c r="G174" s="136">
        <f>(G22+G39+G56+G73+G90+G108+G125+G141+G157+G173)/(IF(G22=0,0,1)+IF(G39=0,0,1)+IF(G56=0,0,1)+IF(G73=0,0,1)+IF(G90=0,0,1)+IF(G108=0,0,1)+IF(G125=0,0,1)+IF(G141=0,0,1)+IF(G157=0,0,1)+IF(G173=0,0,1))</f>
        <v>19.366999999999997</v>
      </c>
      <c r="H174" s="136">
        <f>(H22+H39+H56+H73+H90+H108+H125+H141+H157+H173)/(IF(H22=0,0,1)+IF(H39=0,0,1)+IF(H56=0,0,1)+IF(H73=0,0,1)+IF(H90=0,0,1)+IF(H108=0,0,1)+IF(H125=0,0,1)+IF(H141=0,0,1)+IF(H157=0,0,1)+IF(H173=0,0,1))</f>
        <v>20.288</v>
      </c>
      <c r="I174" s="136">
        <f>(I22+I39+I56+I73+I90+I108+I125+I141+I157+I173)/(IF(I22=0,0,1)+IF(I39=0,0,1)+IF(I56=0,0,1)+IF(I73=0,0,1)+IF(I90=0,0,1)+IF(I108=0,0,1)+IF(I125=0,0,1)+IF(I141=0,0,1)+IF(I157=0,0,1)+IF(I173=0,0,1))</f>
        <v>81.14</v>
      </c>
      <c r="J174" s="136">
        <f>(J22+J39+J56+J73+J90+J108+J125+J141+J157+J173)/(IF(J22=0,0,1)+IF(J39=0,0,1)+IF(J56=0,0,1)+IF(J73=0,0,1)+IF(J90=0,0,1)+IF(J108=0,0,1)+IF(J125=0,0,1)+IF(J141=0,0,1)+IF(J157=0,0,1)+IF(J173=0,0,1))</f>
        <v>586.26199999999994</v>
      </c>
      <c r="K174" s="96"/>
      <c r="L174" s="97">
        <f>2405.11/10</f>
        <v>240.51100000000002</v>
      </c>
    </row>
  </sheetData>
  <mergeCells count="13">
    <mergeCell ref="C73:D73"/>
    <mergeCell ref="C22:D22"/>
    <mergeCell ref="C1:E1"/>
    <mergeCell ref="H1:K1"/>
    <mergeCell ref="C39:D39"/>
    <mergeCell ref="C56:D56"/>
    <mergeCell ref="C90:D90"/>
    <mergeCell ref="C174:E174"/>
    <mergeCell ref="C173:D173"/>
    <mergeCell ref="C108:D108"/>
    <mergeCell ref="C125:D125"/>
    <mergeCell ref="C141:D141"/>
    <mergeCell ref="C157:D157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uo77</cp:lastModifiedBy>
  <dcterms:created xsi:type="dcterms:W3CDTF">2022-05-16T14:23:56Z</dcterms:created>
  <dcterms:modified xsi:type="dcterms:W3CDTF">2024-12-28T09:54:56Z</dcterms:modified>
</cp:coreProperties>
</file>